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YMjxT0ilfhK16c9XYrRm+fWNpRxTDX2bCTdJZfKanY/2kqC4DBx71dH2fWclu5mpTVI7H+tfH1ogMUhslW9LQ==" workbookSaltValue="uu+O3QmOsNwAJ1EZkVuZXw==" workbookSpinCount="100000"/>
  <bookViews>
    <workbookView xWindow="0" yWindow="0" windowWidth="15360" windowHeight="7635"/>
  </bookViews>
  <sheets>
    <sheet name="法非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<sst xmlns="http://schemas.openxmlformats.org/spreadsheetml/2006/main" xmlns:r="http://schemas.openxmlformats.org/officeDocument/2006/relationships" count="116" uniqueCount="116">
  <si>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</si>
  <si>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</si>
  <si>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</si>
  <si>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</si>
  <si>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</si>
  <si>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</si>
  <si>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</si>
  <si>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全体総括</t>
    <rPh sb="0" eb="2">
      <t>ゼンタイ</t>
    </rPh>
    <rPh sb="2" eb="4">
      <t>ソウカツ</t>
    </rPh>
    <phoneticPr fontId="1"/>
  </si>
  <si>
    <t>1⑤</t>
  </si>
  <si>
    <r>
      <t>面積(km</t>
    </r>
    <r>
      <rPr>
        <b/>
        <vertAlign val="superscript"/>
        <sz val="11"/>
        <color theme="1"/>
        <rFont val="ＭＳ ゴシック"/>
      </rPr>
      <t>2</t>
    </r>
    <r>
      <rPr>
        <b/>
        <sz val="11"/>
        <color theme="1"/>
        <rFont val="ＭＳ ゴシック"/>
      </rPr>
      <t>)</t>
    </r>
  </si>
  <si>
    <t>2. 老朽化の状況</t>
  </si>
  <si>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</si>
  <si>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</si>
  <si>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</si>
  <si>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</si>
  <si>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</si>
  <si>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</si>
  <si>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</si>
  <si>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</si>
  <si>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</si>
  <si>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</si>
  <si>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</si>
  <si>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</si>
  <si>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</si>
  <si>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</si>
  <si>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</si>
  <si>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</si>
  <si>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</si>
  <si>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</si>
  <si>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</si>
  <si>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</si>
  <si>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</si>
  <si>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</si>
  <si>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</si>
  <si>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</si>
  <si>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</si>
  <si>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</si>
  <si>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</si>
  <si>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</si>
  <si>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</si>
  <si>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</si>
  <si>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</si>
  <si>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</si>
  <si>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</si>
  <si>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</si>
  <si>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</si>
  <si>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</si>
  <si>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</si>
  <si>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</si>
  <si>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</si>
  <si>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</si>
  <si>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</si>
  <si>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</si>
  <si>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</si>
  <si>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</si>
  <si>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</si>
  <si>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</si>
  <si>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</si>
  <si>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</si>
  <si>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</si>
  <si>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</si>
  <si>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</si>
  <si>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</si>
  <si>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</si>
  <si>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</si>
  <si>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</si>
  <si>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</si>
  <si>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</si>
  <si>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</si>
  <si>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</si>
  <si>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</si>
  <si>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</si>
  <si>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</si>
  <si>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</si>
  <si>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</si>
  <si>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</si>
  <si>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</si>
  <si>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</si>
  <si>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</si>
  <si>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</si>
  <si>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</si>
  <si>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</si>
  <si>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</si>
  <si>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</si>
  <si>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</si>
  <si>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</si>
  <si>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</si>
  <si>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</si>
  <si>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</si>
  <si>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</si>
  <si>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</si>
  <si>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</si>
  <si>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</si>
  <si>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</si>
  <si>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</si>
  <si>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</si>
  <si>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和歌山県　九度山町</t>
  </si>
  <si>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</si>
  <si>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</si>
  <si>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</si>
  <si>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</si>
  <si>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</si>
  <si>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</si>
  <si>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</si>
  <si>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</si>
  <si>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</si>
  <si>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</si>
  <si>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</si>
  <si>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</si>
  <si>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</si>
  <si>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</si>
  <si>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</si>
  <si>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</si>
  <si>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九度山町の公共下水道は、平成２年度から汚水管渠を整備し、現在のところ耐用年数を超える管渠は存在しませんが、マンホールポンプや水位計の更新についてはストックマネジメント計画に基づき、計画的に更新していきます。</t>
  </si>
  <si>
    <t>　今後、人口減少及び少子高齢化により、経営状況が厳しくなることが予想されますので、令和５年度からの法適用化に合わせて、経営戦略の改訂を行い、その結果を下水使用料の値上げに反映していきます。</t>
  </si>
  <si>
    <r>
      <t>　九度山町の公共下水道事業は、①収益的収支比率が平成３０年度以降は段階的に悪化傾向にありますが、⑧水洗化率は類似団体並みとなっています。また、汚水処理経費については⑥汚水処理原価が減少していますが、類似団体に比べて高く、かつ、⑤経費回収率も１００％を下回っており、経営の効率性が悪化傾向にあります。
　令和５年度からの法適移行に向けて打切決算を行ったため、全体的な支出額は減少していますが、例年同様に不足分は一般会計からの繰入金で賄っているのが現状です。
　</t>
    </r>
    <r>
      <rPr>
        <sz val="11"/>
        <color auto="1"/>
        <rFont val="ＭＳ ゴシック"/>
      </rPr>
      <t>なお、④企業債残高対事業規模比率から分かるように事業については着々と整備が完了し、近年比率が安定傾向にあります。</t>
    </r>
    <rPh sb="90" eb="92">
      <t>ゲンショウ</t>
    </rPh>
    <rPh sb="99" eb="101">
      <t>ルイジ</t>
    </rPh>
    <rPh sb="101" eb="103">
      <t>ダンタイ</t>
    </rPh>
    <rPh sb="104" eb="105">
      <t>クラ</t>
    </rPh>
    <rPh sb="132" eb="134">
      <t>ケイエイ</t>
    </rPh>
    <rPh sb="135" eb="138">
      <t>コウリツセイ</t>
    </rPh>
    <rPh sb="139" eb="141">
      <t>アッカ</t>
    </rPh>
    <rPh sb="141" eb="143">
      <t>ケイコウ</t>
    </rPh>
    <rPh sb="151" eb="153">
      <t>レイワ</t>
    </rPh>
    <rPh sb="154" eb="156">
      <t>ネンド</t>
    </rPh>
    <rPh sb="159" eb="160">
      <t>ホウ</t>
    </rPh>
    <rPh sb="160" eb="161">
      <t>テキ</t>
    </rPh>
    <rPh sb="161" eb="163">
      <t>イコウ</t>
    </rPh>
    <rPh sb="164" eb="165">
      <t>ム</t>
    </rPh>
    <rPh sb="167" eb="169">
      <t>ウチキ</t>
    </rPh>
    <rPh sb="169" eb="171">
      <t>ケッサン</t>
    </rPh>
    <rPh sb="172" eb="173">
      <t>オコナ</t>
    </rPh>
    <rPh sb="178" eb="181">
      <t>ゼンタイテキ</t>
    </rPh>
    <rPh sb="182" eb="185">
      <t>シシュツガク</t>
    </rPh>
    <rPh sb="186" eb="188">
      <t>ゲンショウ</t>
    </rPh>
    <rPh sb="195" eb="197">
      <t>レイネン</t>
    </rPh>
    <rPh sb="197" eb="199">
      <t>ドウヨウ</t>
    </rPh>
    <rPh sb="272" eb="274">
      <t>ヒリツ</t>
    </rPh>
    <rPh sb="275" eb="277">
      <t>アンテイ</t>
    </rPh>
    <rPh sb="277" eb="279">
      <t>ケイコウ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</si>
</sst>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0.13</c:v>
                </c:pt>
                <c:pt idx="1">
                  <c:v>0.15</c:v>
                </c:pt>
                <c:pt idx="2">
                  <c:v>1.65</c:v>
                </c:pt>
                <c:pt idx="3">
                  <c:v>0.14000000000000001</c:v>
                </c:pt>
                <c:pt idx="4">
                  <c:v>8.e-002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52.58</c:v>
                </c:pt>
                <c:pt idx="1">
                  <c:v>50.94</c:v>
                </c:pt>
                <c:pt idx="2">
                  <c:v>50.53</c:v>
                </c:pt>
                <c:pt idx="3">
                  <c:v>51.42</c:v>
                </c:pt>
                <c:pt idx="4">
                  <c:v>48.95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83.72</c:v>
                </c:pt>
                <c:pt idx="1">
                  <c:v>85.17</c:v>
                </c:pt>
                <c:pt idx="2">
                  <c:v>84.95</c:v>
                </c:pt>
                <c:pt idx="3">
                  <c:v>85.14</c:v>
                </c:pt>
                <c:pt idx="4">
                  <c:v>84.51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83.02</c:v>
                </c:pt>
                <c:pt idx="1">
                  <c:v>82.55</c:v>
                </c:pt>
                <c:pt idx="2">
                  <c:v>82.08</c:v>
                </c:pt>
                <c:pt idx="3">
                  <c:v>81.34</c:v>
                </c:pt>
                <c:pt idx="4">
                  <c:v>81.14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90.39</c:v>
                </c:pt>
                <c:pt idx="1">
                  <c:v>84.37</c:v>
                </c:pt>
                <c:pt idx="2">
                  <c:v>72.66</c:v>
                </c:pt>
                <c:pt idx="3">
                  <c:v>70.83</c:v>
                </c:pt>
                <c:pt idx="4">
                  <c:v>64.11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1467.16</c:v>
                </c:pt>
                <c:pt idx="1">
                  <c:v>536.92999999999995</c:v>
                </c:pt>
                <c:pt idx="2">
                  <c:v>469.6</c:v>
                </c:pt>
                <c:pt idx="3">
                  <c:v>414.37</c:v>
                </c:pt>
                <c:pt idx="4">
                  <c:v>450.82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958.81</c:v>
                </c:pt>
                <c:pt idx="1">
                  <c:v>1001.3</c:v>
                </c:pt>
                <c:pt idx="2">
                  <c:v>1050.51</c:v>
                </c:pt>
                <c:pt idx="3">
                  <c:v>1102.01</c:v>
                </c:pt>
                <c:pt idx="4">
                  <c:v>987.36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83.25</c:v>
                </c:pt>
                <c:pt idx="1">
                  <c:v>81.77</c:v>
                </c:pt>
                <c:pt idx="2">
                  <c:v>71.319999999999993</c:v>
                </c:pt>
                <c:pt idx="3">
                  <c:v>73.73</c:v>
                </c:pt>
                <c:pt idx="4">
                  <c:v>67.88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82.88</c:v>
                </c:pt>
                <c:pt idx="1">
                  <c:v>81.88</c:v>
                </c:pt>
                <c:pt idx="2">
                  <c:v>82.65</c:v>
                </c:pt>
                <c:pt idx="3">
                  <c:v>82.55</c:v>
                </c:pt>
                <c:pt idx="4">
                  <c:v>83.55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194.82</c:v>
                </c:pt>
                <c:pt idx="1">
                  <c:v>197.9</c:v>
                </c:pt>
                <c:pt idx="2">
                  <c:v>226.96</c:v>
                </c:pt>
                <c:pt idx="3">
                  <c:v>220.38</c:v>
                </c:pt>
                <c:pt idx="4">
                  <c:v>204.13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190.99</c:v>
                </c:pt>
                <c:pt idx="1">
                  <c:v>187.55</c:v>
                </c:pt>
                <c:pt idx="2">
                  <c:v>186.3</c:v>
                </c:pt>
                <c:pt idx="3">
                  <c:v>188.38</c:v>
                </c:pt>
                <c:pt idx="4">
                  <c:v>185.98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【652.82】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【95.82】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【59.10】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【138.29】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【97.61】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N3" workbookViewId="0">
      <selection activeCell="BL45" sqref="BL45:BZ46"/>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和歌山県　九度山町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12</v>
      </c>
      <c r="J7" s="5"/>
      <c r="K7" s="5"/>
      <c r="L7" s="5"/>
      <c r="M7" s="5"/>
      <c r="N7" s="5"/>
      <c r="O7" s="5"/>
      <c r="P7" s="5" t="s">
        <v>5</v>
      </c>
      <c r="Q7" s="5"/>
      <c r="R7" s="5"/>
      <c r="S7" s="5"/>
      <c r="T7" s="5"/>
      <c r="U7" s="5"/>
      <c r="V7" s="5"/>
      <c r="W7" s="5" t="s">
        <v>14</v>
      </c>
      <c r="X7" s="5"/>
      <c r="Y7" s="5"/>
      <c r="Z7" s="5"/>
      <c r="AA7" s="5"/>
      <c r="AB7" s="5"/>
      <c r="AC7" s="5"/>
      <c r="AD7" s="5" t="s">
        <v>4</v>
      </c>
      <c r="AE7" s="5"/>
      <c r="AF7" s="5"/>
      <c r="AG7" s="5"/>
      <c r="AH7" s="5"/>
      <c r="AI7" s="5"/>
      <c r="AJ7" s="5"/>
      <c r="AK7" s="3"/>
      <c r="AL7" s="5" t="s">
        <v>0</v>
      </c>
      <c r="AM7" s="5"/>
      <c r="AN7" s="5"/>
      <c r="AO7" s="5"/>
      <c r="AP7" s="5"/>
      <c r="AQ7" s="5"/>
      <c r="AR7" s="5"/>
      <c r="AS7" s="5"/>
      <c r="AT7" s="5" t="s">
        <v>9</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3840</v>
      </c>
      <c r="AM8" s="21"/>
      <c r="AN8" s="21"/>
      <c r="AO8" s="21"/>
      <c r="AP8" s="21"/>
      <c r="AQ8" s="21"/>
      <c r="AR8" s="21"/>
      <c r="AS8" s="21"/>
      <c r="AT8" s="7">
        <f>データ!T6</f>
        <v>44.15</v>
      </c>
      <c r="AU8" s="7"/>
      <c r="AV8" s="7"/>
      <c r="AW8" s="7"/>
      <c r="AX8" s="7"/>
      <c r="AY8" s="7"/>
      <c r="AZ8" s="7"/>
      <c r="BA8" s="7"/>
      <c r="BB8" s="7">
        <f>データ!U6</f>
        <v>86.98</v>
      </c>
      <c r="BC8" s="7"/>
      <c r="BD8" s="7"/>
      <c r="BE8" s="7"/>
      <c r="BF8" s="7"/>
      <c r="BG8" s="7"/>
      <c r="BH8" s="7"/>
      <c r="BI8" s="7"/>
      <c r="BJ8" s="3"/>
      <c r="BK8" s="3"/>
      <c r="BL8" s="27" t="s">
        <v>11</v>
      </c>
      <c r="BM8" s="37"/>
      <c r="BN8" s="44" t="s">
        <v>19</v>
      </c>
      <c r="BO8" s="44"/>
      <c r="BP8" s="44"/>
      <c r="BQ8" s="44"/>
      <c r="BR8" s="44"/>
      <c r="BS8" s="44"/>
      <c r="BT8" s="44"/>
      <c r="BU8" s="44"/>
      <c r="BV8" s="44"/>
      <c r="BW8" s="44"/>
      <c r="BX8" s="44"/>
      <c r="BY8" s="48"/>
    </row>
    <row r="9" spans="1:78" ht="18.75" customHeight="1">
      <c r="A9" s="2"/>
      <c r="B9" s="5" t="s">
        <v>21</v>
      </c>
      <c r="C9" s="5"/>
      <c r="D9" s="5"/>
      <c r="E9" s="5"/>
      <c r="F9" s="5"/>
      <c r="G9" s="5"/>
      <c r="H9" s="5"/>
      <c r="I9" s="5" t="s">
        <v>22</v>
      </c>
      <c r="J9" s="5"/>
      <c r="K9" s="5"/>
      <c r="L9" s="5"/>
      <c r="M9" s="5"/>
      <c r="N9" s="5"/>
      <c r="O9" s="5"/>
      <c r="P9" s="5" t="s">
        <v>23</v>
      </c>
      <c r="Q9" s="5"/>
      <c r="R9" s="5"/>
      <c r="S9" s="5"/>
      <c r="T9" s="5"/>
      <c r="U9" s="5"/>
      <c r="V9" s="5"/>
      <c r="W9" s="5" t="s">
        <v>26</v>
      </c>
      <c r="X9" s="5"/>
      <c r="Y9" s="5"/>
      <c r="Z9" s="5"/>
      <c r="AA9" s="5"/>
      <c r="AB9" s="5"/>
      <c r="AC9" s="5"/>
      <c r="AD9" s="5" t="s">
        <v>20</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68.930000000000007</v>
      </c>
      <c r="Q10" s="7"/>
      <c r="R10" s="7"/>
      <c r="S10" s="7"/>
      <c r="T10" s="7"/>
      <c r="U10" s="7"/>
      <c r="V10" s="7"/>
      <c r="W10" s="7">
        <f>データ!Q6</f>
        <v>100.3</v>
      </c>
      <c r="X10" s="7"/>
      <c r="Y10" s="7"/>
      <c r="Z10" s="7"/>
      <c r="AA10" s="7"/>
      <c r="AB10" s="7"/>
      <c r="AC10" s="7"/>
      <c r="AD10" s="21">
        <f>データ!R6</f>
        <v>3000</v>
      </c>
      <c r="AE10" s="21"/>
      <c r="AF10" s="21"/>
      <c r="AG10" s="21"/>
      <c r="AH10" s="21"/>
      <c r="AI10" s="21"/>
      <c r="AJ10" s="21"/>
      <c r="AK10" s="2"/>
      <c r="AL10" s="21">
        <f>データ!V6</f>
        <v>2614</v>
      </c>
      <c r="AM10" s="21"/>
      <c r="AN10" s="21"/>
      <c r="AO10" s="21"/>
      <c r="AP10" s="21"/>
      <c r="AQ10" s="21"/>
      <c r="AR10" s="21"/>
      <c r="AS10" s="21"/>
      <c r="AT10" s="7">
        <f>データ!W6</f>
        <v>0.89</v>
      </c>
      <c r="AU10" s="7"/>
      <c r="AV10" s="7"/>
      <c r="AW10" s="7"/>
      <c r="AX10" s="7"/>
      <c r="AY10" s="7"/>
      <c r="AZ10" s="7"/>
      <c r="BA10" s="7"/>
      <c r="BB10" s="7">
        <f>データ!X6</f>
        <v>2937.08</v>
      </c>
      <c r="BC10" s="7"/>
      <c r="BD10" s="7"/>
      <c r="BE10" s="7"/>
      <c r="BF10" s="7"/>
      <c r="BG10" s="7"/>
      <c r="BH10" s="7"/>
      <c r="BI10" s="7"/>
      <c r="BJ10" s="2"/>
      <c r="BK10" s="2"/>
      <c r="BL10" s="29" t="s">
        <v>37</v>
      </c>
      <c r="BM10" s="39"/>
      <c r="BN10" s="46" t="s">
        <v>15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115</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7</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44</v>
      </c>
      <c r="C85" s="12"/>
      <c r="D85" s="12"/>
      <c r="E85" s="12" t="s">
        <v>46</v>
      </c>
      <c r="F85" s="12" t="s">
        <v>47</v>
      </c>
      <c r="G85" s="12" t="s">
        <v>48</v>
      </c>
      <c r="H85" s="12" t="s">
        <v>41</v>
      </c>
      <c r="I85" s="12" t="s">
        <v>8</v>
      </c>
      <c r="J85" s="12" t="s">
        <v>49</v>
      </c>
      <c r="K85" s="12" t="s">
        <v>50</v>
      </c>
      <c r="L85" s="12" t="s">
        <v>32</v>
      </c>
      <c r="M85" s="12" t="s">
        <v>35</v>
      </c>
      <c r="N85" s="12" t="s">
        <v>51</v>
      </c>
      <c r="O85" s="12" t="s">
        <v>53</v>
      </c>
    </row>
    <row r="86" spans="1:78" hidden="1">
      <c r="B86" s="12"/>
      <c r="C86" s="12"/>
      <c r="D86" s="12"/>
      <c r="E86" s="12" t="str">
        <f>データ!AI6</f>
        <v/>
      </c>
      <c r="F86" s="12" t="s">
        <v>38</v>
      </c>
      <c r="G86" s="12" t="s">
        <v>38</v>
      </c>
      <c r="H86" s="12" t="str">
        <f>データ!BP6</f>
        <v>【652.82】</v>
      </c>
      <c r="I86" s="12" t="str">
        <f>データ!CA6</f>
        <v>【97.61】</v>
      </c>
      <c r="J86" s="12" t="str">
        <f>データ!CL6</f>
        <v>【138.29】</v>
      </c>
      <c r="K86" s="12" t="str">
        <f>データ!CW6</f>
        <v>【59.10】</v>
      </c>
      <c r="L86" s="12" t="str">
        <f>データ!DH6</f>
        <v>【95.82】</v>
      </c>
      <c r="M86" s="12" t="s">
        <v>38</v>
      </c>
      <c r="N86" s="12" t="s">
        <v>38</v>
      </c>
      <c r="O86" s="12" t="str">
        <f>データ!EO6</f>
        <v>【0.23】</v>
      </c>
    </row>
  </sheetData>
  <sheetProtection algorithmName="SHA-512" hashValue="s9ruJwtohsoRmcfBLfKbP81U+KDBKGrPTRmjUmJZVR7nY9wu908VguKsNGbnRGHiga/gxZn9XjrfhQ7XOj0hAQ==" saltValue="ZerFY1ESkGvPErK6eh+uV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54</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18</v>
      </c>
      <c r="B3" s="58" t="s">
        <v>31</v>
      </c>
      <c r="C3" s="58" t="s">
        <v>58</v>
      </c>
      <c r="D3" s="58" t="s">
        <v>59</v>
      </c>
      <c r="E3" s="58" t="s">
        <v>3</v>
      </c>
      <c r="F3" s="58" t="s">
        <v>2</v>
      </c>
      <c r="G3" s="58" t="s">
        <v>25</v>
      </c>
      <c r="H3" s="65" t="s">
        <v>55</v>
      </c>
      <c r="I3" s="68"/>
      <c r="J3" s="68"/>
      <c r="K3" s="68"/>
      <c r="L3" s="68"/>
      <c r="M3" s="68"/>
      <c r="N3" s="68"/>
      <c r="O3" s="68"/>
      <c r="P3" s="68"/>
      <c r="Q3" s="68"/>
      <c r="R3" s="68"/>
      <c r="S3" s="68"/>
      <c r="T3" s="68"/>
      <c r="U3" s="68"/>
      <c r="V3" s="68"/>
      <c r="W3" s="68"/>
      <c r="X3" s="73"/>
      <c r="Y3" s="76" t="s">
        <v>52</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60</v>
      </c>
      <c r="B4" s="59"/>
      <c r="C4" s="59"/>
      <c r="D4" s="59"/>
      <c r="E4" s="59"/>
      <c r="F4" s="59"/>
      <c r="G4" s="59"/>
      <c r="H4" s="66"/>
      <c r="I4" s="69"/>
      <c r="J4" s="69"/>
      <c r="K4" s="69"/>
      <c r="L4" s="69"/>
      <c r="M4" s="69"/>
      <c r="N4" s="69"/>
      <c r="O4" s="69"/>
      <c r="P4" s="69"/>
      <c r="Q4" s="69"/>
      <c r="R4" s="69"/>
      <c r="S4" s="69"/>
      <c r="T4" s="69"/>
      <c r="U4" s="69"/>
      <c r="V4" s="69"/>
      <c r="W4" s="69"/>
      <c r="X4" s="74"/>
      <c r="Y4" s="77" t="s">
        <v>24</v>
      </c>
      <c r="Z4" s="77"/>
      <c r="AA4" s="77"/>
      <c r="AB4" s="77"/>
      <c r="AC4" s="77"/>
      <c r="AD4" s="77"/>
      <c r="AE4" s="77"/>
      <c r="AF4" s="77"/>
      <c r="AG4" s="77"/>
      <c r="AH4" s="77"/>
      <c r="AI4" s="77"/>
      <c r="AJ4" s="77" t="s">
        <v>45</v>
      </c>
      <c r="AK4" s="77"/>
      <c r="AL4" s="77"/>
      <c r="AM4" s="77"/>
      <c r="AN4" s="77"/>
      <c r="AO4" s="77"/>
      <c r="AP4" s="77"/>
      <c r="AQ4" s="77"/>
      <c r="AR4" s="77"/>
      <c r="AS4" s="77"/>
      <c r="AT4" s="77"/>
      <c r="AU4" s="77" t="s">
        <v>27</v>
      </c>
      <c r="AV4" s="77"/>
      <c r="AW4" s="77"/>
      <c r="AX4" s="77"/>
      <c r="AY4" s="77"/>
      <c r="AZ4" s="77"/>
      <c r="BA4" s="77"/>
      <c r="BB4" s="77"/>
      <c r="BC4" s="77"/>
      <c r="BD4" s="77"/>
      <c r="BE4" s="77"/>
      <c r="BF4" s="77" t="s">
        <v>62</v>
      </c>
      <c r="BG4" s="77"/>
      <c r="BH4" s="77"/>
      <c r="BI4" s="77"/>
      <c r="BJ4" s="77"/>
      <c r="BK4" s="77"/>
      <c r="BL4" s="77"/>
      <c r="BM4" s="77"/>
      <c r="BN4" s="77"/>
      <c r="BO4" s="77"/>
      <c r="BP4" s="77"/>
      <c r="BQ4" s="77" t="s">
        <v>13</v>
      </c>
      <c r="BR4" s="77"/>
      <c r="BS4" s="77"/>
      <c r="BT4" s="77"/>
      <c r="BU4" s="77"/>
      <c r="BV4" s="77"/>
      <c r="BW4" s="77"/>
      <c r="BX4" s="77"/>
      <c r="BY4" s="77"/>
      <c r="BZ4" s="77"/>
      <c r="CA4" s="77"/>
      <c r="CB4" s="77" t="s">
        <v>61</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c r="A5" s="56" t="s">
        <v>69</v>
      </c>
      <c r="B5" s="60"/>
      <c r="C5" s="60"/>
      <c r="D5" s="60"/>
      <c r="E5" s="60"/>
      <c r="F5" s="60"/>
      <c r="G5" s="60"/>
      <c r="H5" s="67" t="s">
        <v>57</v>
      </c>
      <c r="I5" s="67" t="s">
        <v>70</v>
      </c>
      <c r="J5" s="67" t="s">
        <v>71</v>
      </c>
      <c r="K5" s="67" t="s">
        <v>72</v>
      </c>
      <c r="L5" s="67" t="s">
        <v>73</v>
      </c>
      <c r="M5" s="67" t="s">
        <v>4</v>
      </c>
      <c r="N5" s="67" t="s">
        <v>74</v>
      </c>
      <c r="O5" s="67" t="s">
        <v>75</v>
      </c>
      <c r="P5" s="67" t="s">
        <v>76</v>
      </c>
      <c r="Q5" s="67" t="s">
        <v>77</v>
      </c>
      <c r="R5" s="67" t="s">
        <v>78</v>
      </c>
      <c r="S5" s="67" t="s">
        <v>79</v>
      </c>
      <c r="T5" s="67" t="s">
        <v>80</v>
      </c>
      <c r="U5" s="67" t="s">
        <v>63</v>
      </c>
      <c r="V5" s="67" t="s">
        <v>81</v>
      </c>
      <c r="W5" s="67" t="s">
        <v>82</v>
      </c>
      <c r="X5" s="67" t="s">
        <v>83</v>
      </c>
      <c r="Y5" s="67" t="s">
        <v>84</v>
      </c>
      <c r="Z5" s="67" t="s">
        <v>85</v>
      </c>
      <c r="AA5" s="67" t="s">
        <v>86</v>
      </c>
      <c r="AB5" s="67" t="s">
        <v>87</v>
      </c>
      <c r="AC5" s="67" t="s">
        <v>88</v>
      </c>
      <c r="AD5" s="67" t="s">
        <v>90</v>
      </c>
      <c r="AE5" s="67" t="s">
        <v>91</v>
      </c>
      <c r="AF5" s="67" t="s">
        <v>92</v>
      </c>
      <c r="AG5" s="67" t="s">
        <v>93</v>
      </c>
      <c r="AH5" s="67" t="s">
        <v>94</v>
      </c>
      <c r="AI5" s="67" t="s">
        <v>44</v>
      </c>
      <c r="AJ5" s="67" t="s">
        <v>84</v>
      </c>
      <c r="AK5" s="67" t="s">
        <v>85</v>
      </c>
      <c r="AL5" s="67" t="s">
        <v>86</v>
      </c>
      <c r="AM5" s="67" t="s">
        <v>87</v>
      </c>
      <c r="AN5" s="67" t="s">
        <v>88</v>
      </c>
      <c r="AO5" s="67" t="s">
        <v>90</v>
      </c>
      <c r="AP5" s="67" t="s">
        <v>91</v>
      </c>
      <c r="AQ5" s="67" t="s">
        <v>92</v>
      </c>
      <c r="AR5" s="67" t="s">
        <v>93</v>
      </c>
      <c r="AS5" s="67" t="s">
        <v>94</v>
      </c>
      <c r="AT5" s="67" t="s">
        <v>89</v>
      </c>
      <c r="AU5" s="67" t="s">
        <v>84</v>
      </c>
      <c r="AV5" s="67" t="s">
        <v>85</v>
      </c>
      <c r="AW5" s="67" t="s">
        <v>86</v>
      </c>
      <c r="AX5" s="67" t="s">
        <v>87</v>
      </c>
      <c r="AY5" s="67" t="s">
        <v>88</v>
      </c>
      <c r="AZ5" s="67" t="s">
        <v>90</v>
      </c>
      <c r="BA5" s="67" t="s">
        <v>91</v>
      </c>
      <c r="BB5" s="67" t="s">
        <v>92</v>
      </c>
      <c r="BC5" s="67" t="s">
        <v>93</v>
      </c>
      <c r="BD5" s="67" t="s">
        <v>94</v>
      </c>
      <c r="BE5" s="67" t="s">
        <v>89</v>
      </c>
      <c r="BF5" s="67" t="s">
        <v>84</v>
      </c>
      <c r="BG5" s="67" t="s">
        <v>85</v>
      </c>
      <c r="BH5" s="67" t="s">
        <v>86</v>
      </c>
      <c r="BI5" s="67" t="s">
        <v>87</v>
      </c>
      <c r="BJ5" s="67" t="s">
        <v>88</v>
      </c>
      <c r="BK5" s="67" t="s">
        <v>90</v>
      </c>
      <c r="BL5" s="67" t="s">
        <v>91</v>
      </c>
      <c r="BM5" s="67" t="s">
        <v>92</v>
      </c>
      <c r="BN5" s="67" t="s">
        <v>93</v>
      </c>
      <c r="BO5" s="67" t="s">
        <v>94</v>
      </c>
      <c r="BP5" s="67" t="s">
        <v>89</v>
      </c>
      <c r="BQ5" s="67" t="s">
        <v>84</v>
      </c>
      <c r="BR5" s="67" t="s">
        <v>85</v>
      </c>
      <c r="BS5" s="67" t="s">
        <v>86</v>
      </c>
      <c r="BT5" s="67" t="s">
        <v>87</v>
      </c>
      <c r="BU5" s="67" t="s">
        <v>88</v>
      </c>
      <c r="BV5" s="67" t="s">
        <v>90</v>
      </c>
      <c r="BW5" s="67" t="s">
        <v>91</v>
      </c>
      <c r="BX5" s="67" t="s">
        <v>92</v>
      </c>
      <c r="BY5" s="67" t="s">
        <v>93</v>
      </c>
      <c r="BZ5" s="67" t="s">
        <v>94</v>
      </c>
      <c r="CA5" s="67" t="s">
        <v>89</v>
      </c>
      <c r="CB5" s="67" t="s">
        <v>84</v>
      </c>
      <c r="CC5" s="67" t="s">
        <v>85</v>
      </c>
      <c r="CD5" s="67" t="s">
        <v>86</v>
      </c>
      <c r="CE5" s="67" t="s">
        <v>87</v>
      </c>
      <c r="CF5" s="67" t="s">
        <v>88</v>
      </c>
      <c r="CG5" s="67" t="s">
        <v>90</v>
      </c>
      <c r="CH5" s="67" t="s">
        <v>91</v>
      </c>
      <c r="CI5" s="67" t="s">
        <v>92</v>
      </c>
      <c r="CJ5" s="67" t="s">
        <v>93</v>
      </c>
      <c r="CK5" s="67" t="s">
        <v>94</v>
      </c>
      <c r="CL5" s="67" t="s">
        <v>89</v>
      </c>
      <c r="CM5" s="67" t="s">
        <v>84</v>
      </c>
      <c r="CN5" s="67" t="s">
        <v>85</v>
      </c>
      <c r="CO5" s="67" t="s">
        <v>86</v>
      </c>
      <c r="CP5" s="67" t="s">
        <v>87</v>
      </c>
      <c r="CQ5" s="67" t="s">
        <v>88</v>
      </c>
      <c r="CR5" s="67" t="s">
        <v>90</v>
      </c>
      <c r="CS5" s="67" t="s">
        <v>91</v>
      </c>
      <c r="CT5" s="67" t="s">
        <v>92</v>
      </c>
      <c r="CU5" s="67" t="s">
        <v>93</v>
      </c>
      <c r="CV5" s="67" t="s">
        <v>94</v>
      </c>
      <c r="CW5" s="67" t="s">
        <v>89</v>
      </c>
      <c r="CX5" s="67" t="s">
        <v>84</v>
      </c>
      <c r="CY5" s="67" t="s">
        <v>85</v>
      </c>
      <c r="CZ5" s="67" t="s">
        <v>86</v>
      </c>
      <c r="DA5" s="67" t="s">
        <v>87</v>
      </c>
      <c r="DB5" s="67" t="s">
        <v>88</v>
      </c>
      <c r="DC5" s="67" t="s">
        <v>90</v>
      </c>
      <c r="DD5" s="67" t="s">
        <v>91</v>
      </c>
      <c r="DE5" s="67" t="s">
        <v>92</v>
      </c>
      <c r="DF5" s="67" t="s">
        <v>93</v>
      </c>
      <c r="DG5" s="67" t="s">
        <v>94</v>
      </c>
      <c r="DH5" s="67" t="s">
        <v>89</v>
      </c>
      <c r="DI5" s="67" t="s">
        <v>84</v>
      </c>
      <c r="DJ5" s="67" t="s">
        <v>85</v>
      </c>
      <c r="DK5" s="67" t="s">
        <v>86</v>
      </c>
      <c r="DL5" s="67" t="s">
        <v>87</v>
      </c>
      <c r="DM5" s="67" t="s">
        <v>88</v>
      </c>
      <c r="DN5" s="67" t="s">
        <v>90</v>
      </c>
      <c r="DO5" s="67" t="s">
        <v>91</v>
      </c>
      <c r="DP5" s="67" t="s">
        <v>92</v>
      </c>
      <c r="DQ5" s="67" t="s">
        <v>93</v>
      </c>
      <c r="DR5" s="67" t="s">
        <v>94</v>
      </c>
      <c r="DS5" s="67" t="s">
        <v>89</v>
      </c>
      <c r="DT5" s="67" t="s">
        <v>84</v>
      </c>
      <c r="DU5" s="67" t="s">
        <v>85</v>
      </c>
      <c r="DV5" s="67" t="s">
        <v>86</v>
      </c>
      <c r="DW5" s="67" t="s">
        <v>87</v>
      </c>
      <c r="DX5" s="67" t="s">
        <v>88</v>
      </c>
      <c r="DY5" s="67" t="s">
        <v>90</v>
      </c>
      <c r="DZ5" s="67" t="s">
        <v>91</v>
      </c>
      <c r="EA5" s="67" t="s">
        <v>92</v>
      </c>
      <c r="EB5" s="67" t="s">
        <v>93</v>
      </c>
      <c r="EC5" s="67" t="s">
        <v>94</v>
      </c>
      <c r="ED5" s="67" t="s">
        <v>89</v>
      </c>
      <c r="EE5" s="67" t="s">
        <v>84</v>
      </c>
      <c r="EF5" s="67" t="s">
        <v>85</v>
      </c>
      <c r="EG5" s="67" t="s">
        <v>86</v>
      </c>
      <c r="EH5" s="67" t="s">
        <v>87</v>
      </c>
      <c r="EI5" s="67" t="s">
        <v>88</v>
      </c>
      <c r="EJ5" s="67" t="s">
        <v>90</v>
      </c>
      <c r="EK5" s="67" t="s">
        <v>91</v>
      </c>
      <c r="EL5" s="67" t="s">
        <v>92</v>
      </c>
      <c r="EM5" s="67" t="s">
        <v>93</v>
      </c>
      <c r="EN5" s="67" t="s">
        <v>94</v>
      </c>
      <c r="EO5" s="67" t="s">
        <v>89</v>
      </c>
    </row>
    <row r="6" spans="1:145" s="55" customFormat="1">
      <c r="A6" s="56" t="s">
        <v>95</v>
      </c>
      <c r="B6" s="61">
        <f t="shared" ref="B6:X6" si="1">B7</f>
        <v>2022</v>
      </c>
      <c r="C6" s="61">
        <f t="shared" si="1"/>
        <v>303437</v>
      </c>
      <c r="D6" s="61">
        <f t="shared" si="1"/>
        <v>47</v>
      </c>
      <c r="E6" s="61">
        <f t="shared" si="1"/>
        <v>17</v>
      </c>
      <c r="F6" s="61">
        <f t="shared" si="1"/>
        <v>1</v>
      </c>
      <c r="G6" s="61">
        <f t="shared" si="1"/>
        <v>0</v>
      </c>
      <c r="H6" s="61" t="str">
        <f t="shared" si="1"/>
        <v>和歌山県　九度山町</v>
      </c>
      <c r="I6" s="61" t="str">
        <f t="shared" si="1"/>
        <v>法非適用</v>
      </c>
      <c r="J6" s="61" t="str">
        <f t="shared" si="1"/>
        <v>下水道事業</v>
      </c>
      <c r="K6" s="61" t="str">
        <f t="shared" si="1"/>
        <v>公共下水道</v>
      </c>
      <c r="L6" s="61" t="str">
        <f t="shared" si="1"/>
        <v>Cc2</v>
      </c>
      <c r="M6" s="61" t="str">
        <f t="shared" si="1"/>
        <v>非設置</v>
      </c>
      <c r="N6" s="70" t="str">
        <f t="shared" si="1"/>
        <v>-</v>
      </c>
      <c r="O6" s="70" t="str">
        <f t="shared" si="1"/>
        <v>該当数値なし</v>
      </c>
      <c r="P6" s="70">
        <f t="shared" si="1"/>
        <v>68.930000000000007</v>
      </c>
      <c r="Q6" s="70">
        <f t="shared" si="1"/>
        <v>100.3</v>
      </c>
      <c r="R6" s="70">
        <f t="shared" si="1"/>
        <v>3000</v>
      </c>
      <c r="S6" s="70">
        <f t="shared" si="1"/>
        <v>3840</v>
      </c>
      <c r="T6" s="70">
        <f t="shared" si="1"/>
        <v>44.15</v>
      </c>
      <c r="U6" s="70">
        <f t="shared" si="1"/>
        <v>86.98</v>
      </c>
      <c r="V6" s="70">
        <f t="shared" si="1"/>
        <v>2614</v>
      </c>
      <c r="W6" s="70">
        <f t="shared" si="1"/>
        <v>0.89</v>
      </c>
      <c r="X6" s="70">
        <f t="shared" si="1"/>
        <v>2937.08</v>
      </c>
      <c r="Y6" s="78">
        <f t="shared" ref="Y6:AH6" si="2">IF(Y7="",NA(),Y7)</f>
        <v>90.39</v>
      </c>
      <c r="Z6" s="78">
        <f t="shared" si="2"/>
        <v>84.37</v>
      </c>
      <c r="AA6" s="78">
        <f t="shared" si="2"/>
        <v>72.66</v>
      </c>
      <c r="AB6" s="78">
        <f t="shared" si="2"/>
        <v>70.83</v>
      </c>
      <c r="AC6" s="78">
        <f t="shared" si="2"/>
        <v>64.11</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8">
        <f t="shared" ref="BF6:BO6" si="5">IF(BF7="",NA(),BF7)</f>
        <v>1467.16</v>
      </c>
      <c r="BG6" s="78">
        <f t="shared" si="5"/>
        <v>536.92999999999995</v>
      </c>
      <c r="BH6" s="78">
        <f t="shared" si="5"/>
        <v>469.6</v>
      </c>
      <c r="BI6" s="78">
        <f t="shared" si="5"/>
        <v>414.37</v>
      </c>
      <c r="BJ6" s="78">
        <f t="shared" si="5"/>
        <v>450.82</v>
      </c>
      <c r="BK6" s="78">
        <f t="shared" si="5"/>
        <v>958.81</v>
      </c>
      <c r="BL6" s="78">
        <f t="shared" si="5"/>
        <v>1001.3</v>
      </c>
      <c r="BM6" s="78">
        <f t="shared" si="5"/>
        <v>1050.51</v>
      </c>
      <c r="BN6" s="78">
        <f t="shared" si="5"/>
        <v>1102.01</v>
      </c>
      <c r="BO6" s="78">
        <f t="shared" si="5"/>
        <v>987.36</v>
      </c>
      <c r="BP6" s="70" t="str">
        <f>IF(BP7="","",IF(BP7="-","【-】","【"&amp;SUBSTITUTE(TEXT(BP7,"#,##0.00"),"-","△")&amp;"】"))</f>
        <v>【652.82】</v>
      </c>
      <c r="BQ6" s="78">
        <f t="shared" ref="BQ6:BZ6" si="6">IF(BQ7="",NA(),BQ7)</f>
        <v>83.25</v>
      </c>
      <c r="BR6" s="78">
        <f t="shared" si="6"/>
        <v>81.77</v>
      </c>
      <c r="BS6" s="78">
        <f t="shared" si="6"/>
        <v>71.319999999999993</v>
      </c>
      <c r="BT6" s="78">
        <f t="shared" si="6"/>
        <v>73.73</v>
      </c>
      <c r="BU6" s="78">
        <f t="shared" si="6"/>
        <v>67.88</v>
      </c>
      <c r="BV6" s="78">
        <f t="shared" si="6"/>
        <v>82.88</v>
      </c>
      <c r="BW6" s="78">
        <f t="shared" si="6"/>
        <v>81.88</v>
      </c>
      <c r="BX6" s="78">
        <f t="shared" si="6"/>
        <v>82.65</v>
      </c>
      <c r="BY6" s="78">
        <f t="shared" si="6"/>
        <v>82.55</v>
      </c>
      <c r="BZ6" s="78">
        <f t="shared" si="6"/>
        <v>83.55</v>
      </c>
      <c r="CA6" s="70" t="str">
        <f>IF(CA7="","",IF(CA7="-","【-】","【"&amp;SUBSTITUTE(TEXT(CA7,"#,##0.00"),"-","△")&amp;"】"))</f>
        <v>【97.61】</v>
      </c>
      <c r="CB6" s="78">
        <f t="shared" ref="CB6:CK6" si="7">IF(CB7="",NA(),CB7)</f>
        <v>194.82</v>
      </c>
      <c r="CC6" s="78">
        <f t="shared" si="7"/>
        <v>197.9</v>
      </c>
      <c r="CD6" s="78">
        <f t="shared" si="7"/>
        <v>226.96</v>
      </c>
      <c r="CE6" s="78">
        <f t="shared" si="7"/>
        <v>220.38</v>
      </c>
      <c r="CF6" s="78">
        <f t="shared" si="7"/>
        <v>204.13</v>
      </c>
      <c r="CG6" s="78">
        <f t="shared" si="7"/>
        <v>190.99</v>
      </c>
      <c r="CH6" s="78">
        <f t="shared" si="7"/>
        <v>187.55</v>
      </c>
      <c r="CI6" s="78">
        <f t="shared" si="7"/>
        <v>186.3</v>
      </c>
      <c r="CJ6" s="78">
        <f t="shared" si="7"/>
        <v>188.38</v>
      </c>
      <c r="CK6" s="78">
        <f t="shared" si="7"/>
        <v>185.98</v>
      </c>
      <c r="CL6" s="70" t="str">
        <f>IF(CL7="","",IF(CL7="-","【-】","【"&amp;SUBSTITUTE(TEXT(CL7,"#,##0.00"),"-","△")&amp;"】"))</f>
        <v>【138.29】</v>
      </c>
      <c r="CM6" s="78" t="str">
        <f t="shared" ref="CM6:CV6" si="8">IF(CM7="",NA(),CM7)</f>
        <v>-</v>
      </c>
      <c r="CN6" s="78" t="str">
        <f t="shared" si="8"/>
        <v>-</v>
      </c>
      <c r="CO6" s="78" t="str">
        <f t="shared" si="8"/>
        <v>-</v>
      </c>
      <c r="CP6" s="78" t="str">
        <f t="shared" si="8"/>
        <v>-</v>
      </c>
      <c r="CQ6" s="78" t="str">
        <f t="shared" si="8"/>
        <v>-</v>
      </c>
      <c r="CR6" s="78">
        <f t="shared" si="8"/>
        <v>52.58</v>
      </c>
      <c r="CS6" s="78">
        <f t="shared" si="8"/>
        <v>50.94</v>
      </c>
      <c r="CT6" s="78">
        <f t="shared" si="8"/>
        <v>50.53</v>
      </c>
      <c r="CU6" s="78">
        <f t="shared" si="8"/>
        <v>51.42</v>
      </c>
      <c r="CV6" s="78">
        <f t="shared" si="8"/>
        <v>48.95</v>
      </c>
      <c r="CW6" s="70" t="str">
        <f>IF(CW7="","",IF(CW7="-","【-】","【"&amp;SUBSTITUTE(TEXT(CW7,"#,##0.00"),"-","△")&amp;"】"))</f>
        <v>【59.10】</v>
      </c>
      <c r="CX6" s="78">
        <f t="shared" ref="CX6:DG6" si="9">IF(CX7="",NA(),CX7)</f>
        <v>83.72</v>
      </c>
      <c r="CY6" s="78">
        <f t="shared" si="9"/>
        <v>85.17</v>
      </c>
      <c r="CZ6" s="78">
        <f t="shared" si="9"/>
        <v>84.95</v>
      </c>
      <c r="DA6" s="78">
        <f t="shared" si="9"/>
        <v>85.14</v>
      </c>
      <c r="DB6" s="78">
        <f t="shared" si="9"/>
        <v>84.51</v>
      </c>
      <c r="DC6" s="78">
        <f t="shared" si="9"/>
        <v>83.02</v>
      </c>
      <c r="DD6" s="78">
        <f t="shared" si="9"/>
        <v>82.55</v>
      </c>
      <c r="DE6" s="78">
        <f t="shared" si="9"/>
        <v>82.08</v>
      </c>
      <c r="DF6" s="78">
        <f t="shared" si="9"/>
        <v>81.34</v>
      </c>
      <c r="DG6" s="78">
        <f t="shared" si="9"/>
        <v>81.14</v>
      </c>
      <c r="DH6" s="70" t="str">
        <f>IF(DH7="","",IF(DH7="-","【-】","【"&amp;SUBSTITUTE(TEXT(DH7,"#,##0.00"),"-","△")&amp;"】"))</f>
        <v>【95.82】</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8">
        <f t="shared" si="12"/>
        <v>0.13</v>
      </c>
      <c r="EK6" s="78">
        <f t="shared" si="12"/>
        <v>0.15</v>
      </c>
      <c r="EL6" s="78">
        <f t="shared" si="12"/>
        <v>1.65</v>
      </c>
      <c r="EM6" s="78">
        <f t="shared" si="12"/>
        <v>0.14000000000000001</v>
      </c>
      <c r="EN6" s="78">
        <f t="shared" si="12"/>
        <v>8.e-002</v>
      </c>
      <c r="EO6" s="70" t="str">
        <f>IF(EO7="","",IF(EO7="-","【-】","【"&amp;SUBSTITUTE(TEXT(EO7,"#,##0.00"),"-","△")&amp;"】"))</f>
        <v>【0.23】</v>
      </c>
    </row>
    <row r="7" spans="1:145" s="55" customFormat="1">
      <c r="A7" s="56"/>
      <c r="B7" s="62">
        <v>2022</v>
      </c>
      <c r="C7" s="62">
        <v>303437</v>
      </c>
      <c r="D7" s="62">
        <v>47</v>
      </c>
      <c r="E7" s="62">
        <v>17</v>
      </c>
      <c r="F7" s="62">
        <v>1</v>
      </c>
      <c r="G7" s="62">
        <v>0</v>
      </c>
      <c r="H7" s="62" t="s">
        <v>96</v>
      </c>
      <c r="I7" s="62" t="s">
        <v>97</v>
      </c>
      <c r="J7" s="62" t="s">
        <v>98</v>
      </c>
      <c r="K7" s="62" t="s">
        <v>99</v>
      </c>
      <c r="L7" s="62" t="s">
        <v>100</v>
      </c>
      <c r="M7" s="62" t="s">
        <v>101</v>
      </c>
      <c r="N7" s="71" t="s">
        <v>38</v>
      </c>
      <c r="O7" s="71" t="s">
        <v>102</v>
      </c>
      <c r="P7" s="71">
        <v>68.930000000000007</v>
      </c>
      <c r="Q7" s="71">
        <v>100.3</v>
      </c>
      <c r="R7" s="71">
        <v>3000</v>
      </c>
      <c r="S7" s="71">
        <v>3840</v>
      </c>
      <c r="T7" s="71">
        <v>44.15</v>
      </c>
      <c r="U7" s="71">
        <v>86.98</v>
      </c>
      <c r="V7" s="71">
        <v>2614</v>
      </c>
      <c r="W7" s="71">
        <v>0.89</v>
      </c>
      <c r="X7" s="71">
        <v>2937.08</v>
      </c>
      <c r="Y7" s="71">
        <v>90.39</v>
      </c>
      <c r="Z7" s="71">
        <v>84.37</v>
      </c>
      <c r="AA7" s="71">
        <v>72.66</v>
      </c>
      <c r="AB7" s="71">
        <v>70.83</v>
      </c>
      <c r="AC7" s="71">
        <v>64.11</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1467.16</v>
      </c>
      <c r="BG7" s="71">
        <v>536.92999999999995</v>
      </c>
      <c r="BH7" s="71">
        <v>469.6</v>
      </c>
      <c r="BI7" s="71">
        <v>414.37</v>
      </c>
      <c r="BJ7" s="71">
        <v>450.82</v>
      </c>
      <c r="BK7" s="71">
        <v>958.81</v>
      </c>
      <c r="BL7" s="71">
        <v>1001.3</v>
      </c>
      <c r="BM7" s="71">
        <v>1050.51</v>
      </c>
      <c r="BN7" s="71">
        <v>1102.01</v>
      </c>
      <c r="BO7" s="71">
        <v>987.36</v>
      </c>
      <c r="BP7" s="71">
        <v>652.82000000000005</v>
      </c>
      <c r="BQ7" s="71">
        <v>83.25</v>
      </c>
      <c r="BR7" s="71">
        <v>81.77</v>
      </c>
      <c r="BS7" s="71">
        <v>71.319999999999993</v>
      </c>
      <c r="BT7" s="71">
        <v>73.73</v>
      </c>
      <c r="BU7" s="71">
        <v>67.88</v>
      </c>
      <c r="BV7" s="71">
        <v>82.88</v>
      </c>
      <c r="BW7" s="71">
        <v>81.88</v>
      </c>
      <c r="BX7" s="71">
        <v>82.65</v>
      </c>
      <c r="BY7" s="71">
        <v>82.55</v>
      </c>
      <c r="BZ7" s="71">
        <v>83.55</v>
      </c>
      <c r="CA7" s="71">
        <v>97.61</v>
      </c>
      <c r="CB7" s="71">
        <v>194.82</v>
      </c>
      <c r="CC7" s="71">
        <v>197.9</v>
      </c>
      <c r="CD7" s="71">
        <v>226.96</v>
      </c>
      <c r="CE7" s="71">
        <v>220.38</v>
      </c>
      <c r="CF7" s="71">
        <v>204.13</v>
      </c>
      <c r="CG7" s="71">
        <v>190.99</v>
      </c>
      <c r="CH7" s="71">
        <v>187.55</v>
      </c>
      <c r="CI7" s="71">
        <v>186.3</v>
      </c>
      <c r="CJ7" s="71">
        <v>188.38</v>
      </c>
      <c r="CK7" s="71">
        <v>185.98</v>
      </c>
      <c r="CL7" s="71">
        <v>138.29</v>
      </c>
      <c r="CM7" s="71" t="s">
        <v>38</v>
      </c>
      <c r="CN7" s="71" t="s">
        <v>38</v>
      </c>
      <c r="CO7" s="71" t="s">
        <v>38</v>
      </c>
      <c r="CP7" s="71" t="s">
        <v>38</v>
      </c>
      <c r="CQ7" s="71" t="s">
        <v>38</v>
      </c>
      <c r="CR7" s="71">
        <v>52.58</v>
      </c>
      <c r="CS7" s="71">
        <v>50.94</v>
      </c>
      <c r="CT7" s="71">
        <v>50.53</v>
      </c>
      <c r="CU7" s="71">
        <v>51.42</v>
      </c>
      <c r="CV7" s="71">
        <v>48.95</v>
      </c>
      <c r="CW7" s="71">
        <v>59.1</v>
      </c>
      <c r="CX7" s="71">
        <v>83.72</v>
      </c>
      <c r="CY7" s="71">
        <v>85.17</v>
      </c>
      <c r="CZ7" s="71">
        <v>84.95</v>
      </c>
      <c r="DA7" s="71">
        <v>85.14</v>
      </c>
      <c r="DB7" s="71">
        <v>84.51</v>
      </c>
      <c r="DC7" s="71">
        <v>83.02</v>
      </c>
      <c r="DD7" s="71">
        <v>82.55</v>
      </c>
      <c r="DE7" s="71">
        <v>82.08</v>
      </c>
      <c r="DF7" s="71">
        <v>81.34</v>
      </c>
      <c r="DG7" s="71">
        <v>81.14</v>
      </c>
      <c r="DH7" s="71">
        <v>95.82</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0.13</v>
      </c>
      <c r="EK7" s="71">
        <v>0.15</v>
      </c>
      <c r="EL7" s="71">
        <v>1.65</v>
      </c>
      <c r="EM7" s="71">
        <v>0.14000000000000001</v>
      </c>
      <c r="EN7" s="71">
        <v>8.e-002</v>
      </c>
      <c r="EO7" s="71">
        <v>0.23</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31</v>
      </c>
      <c r="B10" s="63">
        <f>DATEVALUE($B7+12-B11&amp;"/1/"&amp;B12)</f>
        <v>47484</v>
      </c>
      <c r="C10" s="64">
        <f>DATEVALUE($B7+12-C11&amp;"/1/"&amp;C12)</f>
        <v>47849</v>
      </c>
      <c r="D10" s="64">
        <f>DATEVALUE($B7+12-D11&amp;"/1/"&amp;D12)</f>
        <v>48215</v>
      </c>
      <c r="E10" s="64">
        <f>DATEVALUE($B7+12-E11&amp;"/1/"&amp;E12)</f>
        <v>48582</v>
      </c>
      <c r="F10" s="64">
        <f>DATEVALUE($B7+12-F11&amp;"/1/"&amp;F12)</f>
        <v>48948</v>
      </c>
    </row>
    <row r="11" spans="1:145">
      <c r="B11">
        <v>4</v>
      </c>
      <c r="C11">
        <v>3</v>
      </c>
      <c r="D11">
        <v>2</v>
      </c>
      <c r="E11">
        <v>1</v>
      </c>
      <c r="F11">
        <v>0</v>
      </c>
      <c r="G11" t="s">
        <v>108</v>
      </c>
    </row>
    <row r="12" spans="1:145">
      <c r="B12">
        <v>1</v>
      </c>
      <c r="C12">
        <v>1</v>
      </c>
      <c r="D12">
        <v>2</v>
      </c>
      <c r="E12">
        <v>3</v>
      </c>
      <c r="F12">
        <v>4</v>
      </c>
      <c r="G12" t="s">
        <v>109</v>
      </c>
    </row>
    <row r="13" spans="1:145">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狹間　新司</cp:lastModifiedBy>
  <dcterms:created xsi:type="dcterms:W3CDTF">2024-01-17T05:14:38Z</dcterms:created>
  <dcterms:modified xsi:type="dcterms:W3CDTF">2024-01-17T08:06:39Z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2024-01-17T08:06:39Z</vt:filetime>
  </property>
</Properties>
</file>