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IJmb+cszH5INPmMsm2PGLwwLOaKMkywTpfiNZJAN6Gfa9MsIlfpCl5V1iI8vXpz6a5bhmpDCBFNMcb1CRU20Q==" workbookSaltValue="lwG6RjvMVm1GzjjBzFzuD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<sst xmlns="http://schemas.openxmlformats.org/spreadsheetml/2006/main" xmlns:r="http://schemas.openxmlformats.org/officeDocument/2006/relationships" count="114" uniqueCount="114">
  <si>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</si>
  <si>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</si>
  <si>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</si>
  <si>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</si>
  <si>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</si>
  <si>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</si>
  <si>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</si>
  <si>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</si>
  <si>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</si>
  <si>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</si>
  <si>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</si>
  <si>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</si>
  <si>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</si>
  <si>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</si>
  <si>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</si>
  <si>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</si>
  <si>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</si>
  <si>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</si>
  <si>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</si>
  <si>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</si>
  <si>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</si>
  <si>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</si>
  <si>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</si>
  <si>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</si>
  <si>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</si>
  <si>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</si>
  <si>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</si>
  <si>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</si>
  <si>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</si>
  <si>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</si>
  <si>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</si>
  <si>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</si>
  <si>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</si>
  <si>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</si>
  <si>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</si>
  <si>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</si>
  <si>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</si>
  <si>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</si>
  <si>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</si>
  <si>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</si>
  <si>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</si>
  <si>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</si>
  <si>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　九度山町の農業集落排水事業は、①経常収支比率　
、⑦施設利用率及び⑧水洗化率は、全国平均、類似団体並みである。
　次に営業収益に対する累積欠損金の状況を表す②累積欠損金比率は、0％が求められるが、559.45％であり類似団体と比較しても４倍以上の数値となっており、経営の健全化に課題を有しているのは事実である。
　よって、より一層使用料収益の減少対策や維持管理費の削減に向けた取組が急務となる。
　短期的な債務に対する支払能力を示す③流動比率については、基準値となる100％に近い数値が示されており、類似団体に比べて短期的な債務に対する支払能力は高いと言える。
　⑤経費回収率の指標では全国平均、類似団体と比較しても２分の１程度となっており、料金収入では賄うことができてないため、一般会計からの補助金に依存している状況にあります。
　今後も利用人数の減少により、ますます厳しい状況が想定されるため、維持管理費等の費用を削減する観点から公共下水道との接続（統合）を前向きに検討していく。</t>
    <rPh sb="1" eb="5">
      <t>クドヤマチョウ</t>
    </rPh>
    <rPh sb="6" eb="8">
      <t>ノウギョウ</t>
    </rPh>
    <rPh sb="8" eb="10">
      <t>シュウラク</t>
    </rPh>
    <rPh sb="10" eb="12">
      <t>ハイスイ</t>
    </rPh>
    <rPh sb="12" eb="14">
      <t>ジギョウ</t>
    </rPh>
    <rPh sb="17" eb="19">
      <t>ケイジョウ</t>
    </rPh>
    <rPh sb="19" eb="21">
      <t>シュウシ</t>
    </rPh>
    <rPh sb="21" eb="23">
      <t>ヒリツ</t>
    </rPh>
    <rPh sb="27" eb="29">
      <t>シセツ</t>
    </rPh>
    <rPh sb="29" eb="32">
      <t>リヨウリツ</t>
    </rPh>
    <rPh sb="32" eb="33">
      <t>オヨ</t>
    </rPh>
    <rPh sb="120" eb="121">
      <t>バイ</t>
    </rPh>
    <rPh sb="121" eb="123">
      <t>イジョウ</t>
    </rPh>
    <rPh sb="124" eb="126">
      <t>スウチ</t>
    </rPh>
    <rPh sb="166" eb="169">
      <t>シヨウリョウ</t>
    </rPh>
    <rPh sb="192" eb="194">
      <t>キュウム</t>
    </rPh>
    <rPh sb="228" eb="231">
      <t>キジュンチ</t>
    </rPh>
    <rPh sb="239" eb="240">
      <t>チカ</t>
    </rPh>
    <rPh sb="241" eb="243">
      <t>スウチ</t>
    </rPh>
    <rPh sb="244" eb="245">
      <t>シメ</t>
    </rPh>
    <rPh sb="256" eb="257">
      <t>クラ</t>
    </rPh>
    <rPh sb="259" eb="262">
      <t>タンキテキ</t>
    </rPh>
    <rPh sb="263" eb="265">
      <t>サイム</t>
    </rPh>
    <rPh sb="266" eb="267">
      <t>タイ</t>
    </rPh>
    <rPh sb="269" eb="271">
      <t>シハライ</t>
    </rPh>
    <rPh sb="271" eb="273">
      <t>ノウリョク</t>
    </rPh>
    <rPh sb="274" eb="275">
      <t>タカ</t>
    </rPh>
    <rPh sb="277" eb="278">
      <t>イ</t>
    </rPh>
    <rPh sb="290" eb="292">
      <t>シヒョウ</t>
    </rPh>
    <rPh sb="310" eb="311">
      <t>ブン</t>
    </rPh>
    <rPh sb="313" eb="315">
      <t>テイド</t>
    </rPh>
    <rPh sb="322" eb="324">
      <t>リョウキン</t>
    </rPh>
    <rPh sb="348" eb="351">
      <t>ホジョキン</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</si>
  <si>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</si>
  <si>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</si>
  <si>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</si>
  <si>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</si>
  <si>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</si>
  <si>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</si>
  <si>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</si>
  <si>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</si>
  <si>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</si>
  <si>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</si>
  <si>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</si>
  <si>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</si>
  <si>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　①有形固定資産減価償却率の指標でみると類似団体との比較では施設の老朽化はそこまで進んでいないと示されている。
　しかし、椎出地区は、供用開始後２４年が経過し、計装機器、ポンプ類、ブロアー類で耐用年数を経過したものがあり、計画的に更新していく必要があります。
　また、河根地区についても供用開始後１６年が経過し、耐用年数が経過したものがありますので、同様に更新していく必要があります。</t>
    <rPh sb="2" eb="4">
      <t>ユウケイ</t>
    </rPh>
    <rPh sb="4" eb="6">
      <t>コテイ</t>
    </rPh>
    <rPh sb="6" eb="8">
      <t>シサン</t>
    </rPh>
    <rPh sb="8" eb="10">
      <t>ゲンカ</t>
    </rPh>
    <rPh sb="10" eb="13">
      <t>ショウキャクリツ</t>
    </rPh>
    <rPh sb="14" eb="16">
      <t>シヒョウ</t>
    </rPh>
    <rPh sb="20" eb="22">
      <t>ルイジ</t>
    </rPh>
    <rPh sb="22" eb="24">
      <t>ダンタイ</t>
    </rPh>
    <rPh sb="26" eb="28">
      <t>ヒカク</t>
    </rPh>
    <rPh sb="30" eb="32">
      <t>シセツ</t>
    </rPh>
    <rPh sb="33" eb="36">
      <t>ロウキュウカ</t>
    </rPh>
    <rPh sb="41" eb="42">
      <t>スス</t>
    </rPh>
    <rPh sb="48" eb="49">
      <t>シメ</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</si>
  <si>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</si>
  <si>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</si>
  <si>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</si>
  <si>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</si>
  <si>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</si>
  <si>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</si>
  <si>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</si>
  <si>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</si>
  <si>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</si>
  <si>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</si>
  <si>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</si>
  <si>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</si>
  <si>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</si>
  <si>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</si>
  <si>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</si>
  <si>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</si>
  <si>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</si>
  <si>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</si>
  <si>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</si>
  <si>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</si>
  <si>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</si>
  <si>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</si>
  <si>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</si>
  <si>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</si>
  <si>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</si>
  <si>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</si>
  <si>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</si>
  <si>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</si>
  <si>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</si>
  <si>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</si>
  <si>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</si>
  <si>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</si>
  <si>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</si>
  <si>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</si>
  <si>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</si>
  <si>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</si>
  <si>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</si>
  <si>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</si>
  <si>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</si>
  <si>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</si>
  <si>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</si>
  <si>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和歌山県　九度山町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</si>
  <si>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</si>
  <si>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</si>
  <si>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</si>
  <si>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</si>
  <si>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</si>
  <si>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</si>
  <si>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</si>
  <si>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</si>
  <si>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</si>
  <si>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</si>
  <si>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</si>
  <si>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</si>
  <si>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</si>
  <si>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</si>
  <si>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</si>
  <si>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椎出地区（平成１１年８月供用開始）、河根地区（平成１９年２月供用開始）の２か所の処理施設を保有していおりますが、今後、人口減少及び少子高齢化により、経営状況が厳しくなることが予想されます。
　よって、令和５年度に改訂した経営戦略を元に、集落排水使用料の値上げについても検討をして参りたい。
　なお、椎出地区においては、施設・機械が耐用年数を迎え、更新費用削減のため、令和９年４月を目処に公共下水道への接続（統合）を視野に入れています。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</si>
</sst>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48.36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81.98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101.29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25.46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559.45000000000005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129.88999999999999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98.95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44.04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839.21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29.88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52.05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568.78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301.86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9"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3888</v>
      </c>
      <c r="AM8" s="21"/>
      <c r="AN8" s="21"/>
      <c r="AO8" s="21"/>
      <c r="AP8" s="21"/>
      <c r="AQ8" s="21"/>
      <c r="AR8" s="21"/>
      <c r="AS8" s="21"/>
      <c r="AT8" s="7">
        <f>データ!T6</f>
        <v>44.15</v>
      </c>
      <c r="AU8" s="7"/>
      <c r="AV8" s="7"/>
      <c r="AW8" s="7"/>
      <c r="AX8" s="7"/>
      <c r="AY8" s="7"/>
      <c r="AZ8" s="7"/>
      <c r="BA8" s="7"/>
      <c r="BB8" s="7">
        <f>データ!U6</f>
        <v>88.06</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71.12</v>
      </c>
      <c r="J10" s="7"/>
      <c r="K10" s="7"/>
      <c r="L10" s="7"/>
      <c r="M10" s="7"/>
      <c r="N10" s="7"/>
      <c r="O10" s="7"/>
      <c r="P10" s="7">
        <f>データ!P6</f>
        <v>8.93</v>
      </c>
      <c r="Q10" s="7"/>
      <c r="R10" s="7"/>
      <c r="S10" s="7"/>
      <c r="T10" s="7"/>
      <c r="U10" s="7"/>
      <c r="V10" s="7"/>
      <c r="W10" s="7">
        <f>データ!Q6</f>
        <v>100</v>
      </c>
      <c r="X10" s="7"/>
      <c r="Y10" s="7"/>
      <c r="Z10" s="7"/>
      <c r="AA10" s="7"/>
      <c r="AB10" s="7"/>
      <c r="AC10" s="7"/>
      <c r="AD10" s="21">
        <f>データ!R6</f>
        <v>4100</v>
      </c>
      <c r="AE10" s="21"/>
      <c r="AF10" s="21"/>
      <c r="AG10" s="21"/>
      <c r="AH10" s="21"/>
      <c r="AI10" s="21"/>
      <c r="AJ10" s="21"/>
      <c r="AK10" s="2"/>
      <c r="AL10" s="21">
        <f>データ!V6</f>
        <v>344</v>
      </c>
      <c r="AM10" s="21"/>
      <c r="AN10" s="21"/>
      <c r="AO10" s="21"/>
      <c r="AP10" s="21"/>
      <c r="AQ10" s="21"/>
      <c r="AR10" s="21"/>
      <c r="AS10" s="21"/>
      <c r="AT10" s="7">
        <f>データ!W6</f>
        <v>0.23</v>
      </c>
      <c r="AU10" s="7"/>
      <c r="AV10" s="7"/>
      <c r="AW10" s="7"/>
      <c r="AX10" s="7"/>
      <c r="AY10" s="7"/>
      <c r="AZ10" s="7"/>
      <c r="BA10" s="7"/>
      <c r="BB10" s="7">
        <f>データ!X6</f>
        <v>1495.65</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55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39</v>
      </c>
      <c r="I84" s="12" t="s">
        <v>11</v>
      </c>
      <c r="J84" s="12" t="s">
        <v>48</v>
      </c>
      <c r="K84" s="12" t="s">
        <v>49</v>
      </c>
      <c r="L84" s="12" t="s">
        <v>4</v>
      </c>
      <c r="M84" s="12" t="s">
        <v>33</v>
      </c>
      <c r="N84" s="12" t="s">
        <v>51</v>
      </c>
      <c r="O84" s="12" t="s">
        <v>53</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QSs5pUIvHwtZtGZzVC2BUm/0dcH0JIOrpXYR5sTDqx+wJ2bgTPEiZvbY6bmzPGYXOQ5YQIkhrSnxJy+J75M3w==" saltValue="o9RyDwoE/QlJNMgeyxpdO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58</v>
      </c>
      <c r="D3" s="58" t="s">
        <v>59</v>
      </c>
      <c r="E3" s="58" t="s">
        <v>6</v>
      </c>
      <c r="F3" s="58" t="s">
        <v>8</v>
      </c>
      <c r="G3" s="58" t="s">
        <v>25</v>
      </c>
      <c r="H3" s="64" t="s">
        <v>60</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57</v>
      </c>
      <c r="I5" s="66" t="s">
        <v>71</v>
      </c>
      <c r="J5" s="66" t="s">
        <v>72</v>
      </c>
      <c r="K5" s="66" t="s">
        <v>73</v>
      </c>
      <c r="L5" s="66" t="s">
        <v>74</v>
      </c>
      <c r="M5" s="66" t="s">
        <v>7</v>
      </c>
      <c r="N5" s="66" t="s">
        <v>75</v>
      </c>
      <c r="O5" s="66" t="s">
        <v>76</v>
      </c>
      <c r="P5" s="66" t="s">
        <v>77</v>
      </c>
      <c r="Q5" s="66" t="s">
        <v>78</v>
      </c>
      <c r="R5" s="66" t="s">
        <v>79</v>
      </c>
      <c r="S5" s="66" t="s">
        <v>80</v>
      </c>
      <c r="T5" s="66" t="s">
        <v>81</v>
      </c>
      <c r="U5" s="66" t="s">
        <v>64</v>
      </c>
      <c r="V5" s="66" t="s">
        <v>82</v>
      </c>
      <c r="W5" s="66" t="s">
        <v>83</v>
      </c>
      <c r="X5" s="66" t="s">
        <v>84</v>
      </c>
      <c r="Y5" s="66" t="s">
        <v>85</v>
      </c>
      <c r="Z5" s="66" t="s">
        <v>86</v>
      </c>
      <c r="AA5" s="66" t="s">
        <v>87</v>
      </c>
      <c r="AB5" s="66" t="s">
        <v>88</v>
      </c>
      <c r="AC5" s="66" t="s">
        <v>89</v>
      </c>
      <c r="AD5" s="66" t="s">
        <v>91</v>
      </c>
      <c r="AE5" s="66" t="s">
        <v>92</v>
      </c>
      <c r="AF5" s="66" t="s">
        <v>93</v>
      </c>
      <c r="AG5" s="66" t="s">
        <v>94</v>
      </c>
      <c r="AH5" s="66" t="s">
        <v>95</v>
      </c>
      <c r="AI5" s="66" t="s">
        <v>43</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2023</v>
      </c>
      <c r="C6" s="61">
        <f t="shared" si="1"/>
        <v>303437</v>
      </c>
      <c r="D6" s="61">
        <f t="shared" si="1"/>
        <v>46</v>
      </c>
      <c r="E6" s="61">
        <f t="shared" si="1"/>
        <v>17</v>
      </c>
      <c r="F6" s="61">
        <f t="shared" si="1"/>
        <v>5</v>
      </c>
      <c r="G6" s="61">
        <f t="shared" si="1"/>
        <v>0</v>
      </c>
      <c r="H6" s="61" t="str">
        <f t="shared" si="1"/>
        <v>和歌山県　九度山町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71.12</v>
      </c>
      <c r="P6" s="69">
        <f t="shared" si="1"/>
        <v>8.93</v>
      </c>
      <c r="Q6" s="69">
        <f t="shared" si="1"/>
        <v>100</v>
      </c>
      <c r="R6" s="69">
        <f t="shared" si="1"/>
        <v>4100</v>
      </c>
      <c r="S6" s="69">
        <f t="shared" si="1"/>
        <v>3888</v>
      </c>
      <c r="T6" s="69">
        <f t="shared" si="1"/>
        <v>44.15</v>
      </c>
      <c r="U6" s="69">
        <f t="shared" si="1"/>
        <v>88.06</v>
      </c>
      <c r="V6" s="69">
        <f t="shared" si="1"/>
        <v>344</v>
      </c>
      <c r="W6" s="69">
        <f t="shared" si="1"/>
        <v>0.23</v>
      </c>
      <c r="X6" s="69">
        <f t="shared" si="1"/>
        <v>1495.65</v>
      </c>
      <c r="Y6" s="77" t="str">
        <f t="shared" ref="Y6:AH6" si="2">IF(Y7="",NA(),Y7)</f>
        <v>-</v>
      </c>
      <c r="Z6" s="77" t="str">
        <f t="shared" si="2"/>
        <v>-</v>
      </c>
      <c r="AA6" s="77" t="str">
        <f t="shared" si="2"/>
        <v>-</v>
      </c>
      <c r="AB6" s="77" t="str">
        <f t="shared" si="2"/>
        <v>-</v>
      </c>
      <c r="AC6" s="77">
        <f t="shared" si="2"/>
        <v>101.29</v>
      </c>
      <c r="AD6" s="77" t="str">
        <f t="shared" si="2"/>
        <v>-</v>
      </c>
      <c r="AE6" s="77" t="str">
        <f t="shared" si="2"/>
        <v>-</v>
      </c>
      <c r="AF6" s="77" t="str">
        <f t="shared" si="2"/>
        <v>-</v>
      </c>
      <c r="AG6" s="77" t="str">
        <f t="shared" si="2"/>
        <v>-</v>
      </c>
      <c r="AH6" s="77">
        <f t="shared" si="2"/>
        <v>106.35</v>
      </c>
      <c r="AI6" s="69" t="str">
        <f>IF(AI7="","",IF(AI7="-","【-】","【"&amp;SUBSTITUTE(TEXT(AI7,"#,##0.00"),"-","△")&amp;"】"))</f>
        <v>【104.44】</v>
      </c>
      <c r="AJ6" s="77" t="str">
        <f t="shared" ref="AJ6:AS6" si="3">IF(AJ7="",NA(),AJ7)</f>
        <v>-</v>
      </c>
      <c r="AK6" s="77" t="str">
        <f t="shared" si="3"/>
        <v>-</v>
      </c>
      <c r="AL6" s="77" t="str">
        <f t="shared" si="3"/>
        <v>-</v>
      </c>
      <c r="AM6" s="77" t="str">
        <f t="shared" si="3"/>
        <v>-</v>
      </c>
      <c r="AN6" s="77">
        <f t="shared" si="3"/>
        <v>559.45000000000005</v>
      </c>
      <c r="AO6" s="77" t="str">
        <f t="shared" si="3"/>
        <v>-</v>
      </c>
      <c r="AP6" s="77" t="str">
        <f t="shared" si="3"/>
        <v>-</v>
      </c>
      <c r="AQ6" s="77" t="str">
        <f t="shared" si="3"/>
        <v>-</v>
      </c>
      <c r="AR6" s="77" t="str">
        <f t="shared" si="3"/>
        <v>-</v>
      </c>
      <c r="AS6" s="77">
        <f t="shared" si="3"/>
        <v>129.88999999999999</v>
      </c>
      <c r="AT6" s="69" t="str">
        <f>IF(AT7="","",IF(AT7="-","【-】","【"&amp;SUBSTITUTE(TEXT(AT7,"#,##0.00"),"-","△")&amp;"】"))</f>
        <v>【124.06】</v>
      </c>
      <c r="AU6" s="77" t="str">
        <f t="shared" ref="AU6:BD6" si="4">IF(AU7="",NA(),AU7)</f>
        <v>-</v>
      </c>
      <c r="AV6" s="77" t="str">
        <f t="shared" si="4"/>
        <v>-</v>
      </c>
      <c r="AW6" s="77" t="str">
        <f t="shared" si="4"/>
        <v>-</v>
      </c>
      <c r="AX6" s="77" t="str">
        <f t="shared" si="4"/>
        <v>-</v>
      </c>
      <c r="AY6" s="77">
        <f t="shared" si="4"/>
        <v>98.95</v>
      </c>
      <c r="AZ6" s="77" t="str">
        <f t="shared" si="4"/>
        <v>-</v>
      </c>
      <c r="BA6" s="77" t="str">
        <f t="shared" si="4"/>
        <v>-</v>
      </c>
      <c r="BB6" s="77" t="str">
        <f t="shared" si="4"/>
        <v>-</v>
      </c>
      <c r="BC6" s="77" t="str">
        <f t="shared" si="4"/>
        <v>-</v>
      </c>
      <c r="BD6" s="77">
        <f t="shared" si="4"/>
        <v>44.04</v>
      </c>
      <c r="BE6" s="69" t="str">
        <f>IF(BE7="","",IF(BE7="-","【-】","【"&amp;SUBSTITUTE(TEXT(BE7,"#,##0.00"),"-","△")&amp;"】"))</f>
        <v>【42.02】</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839.21</v>
      </c>
      <c r="BP6" s="69" t="str">
        <f>IF(BP7="","",IF(BP7="-","【-】","【"&amp;SUBSTITUTE(TEXT(BP7,"#,##0.00"),"-","△")&amp;"】"))</f>
        <v>【785.10】</v>
      </c>
      <c r="BQ6" s="77" t="str">
        <f t="shared" ref="BQ6:BZ6" si="6">IF(BQ7="",NA(),BQ7)</f>
        <v>-</v>
      </c>
      <c r="BR6" s="77" t="str">
        <f t="shared" si="6"/>
        <v>-</v>
      </c>
      <c r="BS6" s="77" t="str">
        <f t="shared" si="6"/>
        <v>-</v>
      </c>
      <c r="BT6" s="77" t="str">
        <f t="shared" si="6"/>
        <v>-</v>
      </c>
      <c r="BU6" s="77">
        <f t="shared" si="6"/>
        <v>29.88</v>
      </c>
      <c r="BV6" s="77" t="str">
        <f t="shared" si="6"/>
        <v>-</v>
      </c>
      <c r="BW6" s="77" t="str">
        <f t="shared" si="6"/>
        <v>-</v>
      </c>
      <c r="BX6" s="77" t="str">
        <f t="shared" si="6"/>
        <v>-</v>
      </c>
      <c r="BY6" s="77" t="str">
        <f t="shared" si="6"/>
        <v>-</v>
      </c>
      <c r="BZ6" s="77">
        <f t="shared" si="6"/>
        <v>52.05</v>
      </c>
      <c r="CA6" s="69" t="str">
        <f>IF(CA7="","",IF(CA7="-","【-】","【"&amp;SUBSTITUTE(TEXT(CA7,"#,##0.00"),"-","△")&amp;"】"))</f>
        <v>【56.93】</v>
      </c>
      <c r="CB6" s="77" t="str">
        <f t="shared" ref="CB6:CK6" si="7">IF(CB7="",NA(),CB7)</f>
        <v>-</v>
      </c>
      <c r="CC6" s="77" t="str">
        <f t="shared" si="7"/>
        <v>-</v>
      </c>
      <c r="CD6" s="77" t="str">
        <f t="shared" si="7"/>
        <v>-</v>
      </c>
      <c r="CE6" s="77" t="str">
        <f t="shared" si="7"/>
        <v>-</v>
      </c>
      <c r="CF6" s="77">
        <f t="shared" si="7"/>
        <v>568.78</v>
      </c>
      <c r="CG6" s="77" t="str">
        <f t="shared" si="7"/>
        <v>-</v>
      </c>
      <c r="CH6" s="77" t="str">
        <f t="shared" si="7"/>
        <v>-</v>
      </c>
      <c r="CI6" s="77" t="str">
        <f t="shared" si="7"/>
        <v>-</v>
      </c>
      <c r="CJ6" s="77" t="str">
        <f t="shared" si="7"/>
        <v>-</v>
      </c>
      <c r="CK6" s="77">
        <f t="shared" si="7"/>
        <v>301.86</v>
      </c>
      <c r="CL6" s="69" t="str">
        <f>IF(CL7="","",IF(CL7="-","【-】","【"&amp;SUBSTITUTE(TEXT(CL7,"#,##0.00"),"-","△")&amp;"】"))</f>
        <v>【271.15】</v>
      </c>
      <c r="CM6" s="77" t="str">
        <f t="shared" ref="CM6:CV6" si="8">IF(CM7="",NA(),CM7)</f>
        <v>-</v>
      </c>
      <c r="CN6" s="77" t="str">
        <f t="shared" si="8"/>
        <v>-</v>
      </c>
      <c r="CO6" s="77" t="str">
        <f t="shared" si="8"/>
        <v>-</v>
      </c>
      <c r="CP6" s="77" t="str">
        <f t="shared" si="8"/>
        <v>-</v>
      </c>
      <c r="CQ6" s="77">
        <f t="shared" si="8"/>
        <v>48.36</v>
      </c>
      <c r="CR6" s="77" t="str">
        <f t="shared" si="8"/>
        <v>-</v>
      </c>
      <c r="CS6" s="77" t="str">
        <f t="shared" si="8"/>
        <v>-</v>
      </c>
      <c r="CT6" s="77" t="str">
        <f t="shared" si="8"/>
        <v>-</v>
      </c>
      <c r="CU6" s="77" t="str">
        <f t="shared" si="8"/>
        <v>-</v>
      </c>
      <c r="CV6" s="77">
        <f t="shared" si="8"/>
        <v>46.25</v>
      </c>
      <c r="CW6" s="69" t="str">
        <f>IF(CW7="","",IF(CW7="-","【-】","【"&amp;SUBSTITUTE(TEXT(CW7,"#,##0.00"),"-","△")&amp;"】"))</f>
        <v>【49.87】</v>
      </c>
      <c r="CX6" s="77" t="str">
        <f t="shared" ref="CX6:DG6" si="9">IF(CX7="",NA(),CX7)</f>
        <v>-</v>
      </c>
      <c r="CY6" s="77" t="str">
        <f t="shared" si="9"/>
        <v>-</v>
      </c>
      <c r="CZ6" s="77" t="str">
        <f t="shared" si="9"/>
        <v>-</v>
      </c>
      <c r="DA6" s="77" t="str">
        <f t="shared" si="9"/>
        <v>-</v>
      </c>
      <c r="DB6" s="77">
        <f t="shared" si="9"/>
        <v>81.98</v>
      </c>
      <c r="DC6" s="77" t="str">
        <f t="shared" si="9"/>
        <v>-</v>
      </c>
      <c r="DD6" s="77" t="str">
        <f t="shared" si="9"/>
        <v>-</v>
      </c>
      <c r="DE6" s="77" t="str">
        <f t="shared" si="9"/>
        <v>-</v>
      </c>
      <c r="DF6" s="77" t="str">
        <f t="shared" si="9"/>
        <v>-</v>
      </c>
      <c r="DG6" s="77">
        <f t="shared" si="9"/>
        <v>83.96</v>
      </c>
      <c r="DH6" s="69" t="str">
        <f>IF(DH7="","",IF(DH7="-","【-】","【"&amp;SUBSTITUTE(TEXT(DH7,"#,##0.00"),"-","△")&amp;"】"))</f>
        <v>【87.54】</v>
      </c>
      <c r="DI6" s="77" t="str">
        <f t="shared" ref="DI6:DR6" si="10">IF(DI7="",NA(),DI7)</f>
        <v>-</v>
      </c>
      <c r="DJ6" s="77" t="str">
        <f t="shared" si="10"/>
        <v>-</v>
      </c>
      <c r="DK6" s="77" t="str">
        <f t="shared" si="10"/>
        <v>-</v>
      </c>
      <c r="DL6" s="77" t="str">
        <f t="shared" si="10"/>
        <v>-</v>
      </c>
      <c r="DM6" s="77">
        <f t="shared" si="10"/>
        <v>5.34</v>
      </c>
      <c r="DN6" s="77" t="str">
        <f t="shared" si="10"/>
        <v>-</v>
      </c>
      <c r="DO6" s="77" t="str">
        <f t="shared" si="10"/>
        <v>-</v>
      </c>
      <c r="DP6" s="77" t="str">
        <f t="shared" si="10"/>
        <v>-</v>
      </c>
      <c r="DQ6" s="77" t="str">
        <f t="shared" si="10"/>
        <v>-</v>
      </c>
      <c r="DR6" s="77">
        <f t="shared" si="10"/>
        <v>25.46</v>
      </c>
      <c r="DS6" s="69" t="str">
        <f>IF(DS7="","",IF(DS7="-","【-】","【"&amp;SUBSTITUTE(TEXT(DS7,"#,##0.00"),"-","△")&amp;"】"))</f>
        <v>【28.42】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0.19</v>
      </c>
      <c r="ED6" s="69" t="str">
        <f>IF(ED7="","",IF(ED7="-","【-】","【"&amp;SUBSTITUTE(TEXT(ED7,"#,##0.00"),"-","△")&amp;"】"))</f>
        <v>【0.08】</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3.e-002</v>
      </c>
      <c r="EO6" s="69" t="str">
        <f>IF(EO7="","",IF(EO7="-","【-】","【"&amp;SUBSTITUTE(TEXT(EO7,"#,##0.00"),"-","△")&amp;"】"))</f>
        <v>【0.02】</v>
      </c>
    </row>
    <row r="7" spans="1:148" s="55" customFormat="1">
      <c r="A7" s="56"/>
      <c r="B7" s="62">
        <v>2023</v>
      </c>
      <c r="C7" s="62">
        <v>303437</v>
      </c>
      <c r="D7" s="62">
        <v>46</v>
      </c>
      <c r="E7" s="62">
        <v>17</v>
      </c>
      <c r="F7" s="62">
        <v>5</v>
      </c>
      <c r="G7" s="62">
        <v>0</v>
      </c>
      <c r="H7" s="62" t="s">
        <v>97</v>
      </c>
      <c r="I7" s="62" t="s">
        <v>98</v>
      </c>
      <c r="J7" s="62" t="s">
        <v>99</v>
      </c>
      <c r="K7" s="62" t="s">
        <v>100</v>
      </c>
      <c r="L7" s="62" t="s">
        <v>101</v>
      </c>
      <c r="M7" s="62" t="s">
        <v>102</v>
      </c>
      <c r="N7" s="70" t="s">
        <v>103</v>
      </c>
      <c r="O7" s="70">
        <v>71.12</v>
      </c>
      <c r="P7" s="70">
        <v>8.93</v>
      </c>
      <c r="Q7" s="70">
        <v>100</v>
      </c>
      <c r="R7" s="70">
        <v>4100</v>
      </c>
      <c r="S7" s="70">
        <v>3888</v>
      </c>
      <c r="T7" s="70">
        <v>44.15</v>
      </c>
      <c r="U7" s="70">
        <v>88.06</v>
      </c>
      <c r="V7" s="70">
        <v>344</v>
      </c>
      <c r="W7" s="70">
        <v>0.23</v>
      </c>
      <c r="X7" s="70">
        <v>1495.65</v>
      </c>
      <c r="Y7" s="70" t="s">
        <v>103</v>
      </c>
      <c r="Z7" s="70" t="s">
        <v>103</v>
      </c>
      <c r="AA7" s="70" t="s">
        <v>103</v>
      </c>
      <c r="AB7" s="70" t="s">
        <v>103</v>
      </c>
      <c r="AC7" s="70">
        <v>101.29</v>
      </c>
      <c r="AD7" s="70" t="s">
        <v>103</v>
      </c>
      <c r="AE7" s="70" t="s">
        <v>103</v>
      </c>
      <c r="AF7" s="70" t="s">
        <v>103</v>
      </c>
      <c r="AG7" s="70" t="s">
        <v>103</v>
      </c>
      <c r="AH7" s="70">
        <v>106.35</v>
      </c>
      <c r="AI7" s="70">
        <v>104.44</v>
      </c>
      <c r="AJ7" s="70" t="s">
        <v>103</v>
      </c>
      <c r="AK7" s="70" t="s">
        <v>103</v>
      </c>
      <c r="AL7" s="70" t="s">
        <v>103</v>
      </c>
      <c r="AM7" s="70" t="s">
        <v>103</v>
      </c>
      <c r="AN7" s="70">
        <v>559.45000000000005</v>
      </c>
      <c r="AO7" s="70" t="s">
        <v>103</v>
      </c>
      <c r="AP7" s="70" t="s">
        <v>103</v>
      </c>
      <c r="AQ7" s="70" t="s">
        <v>103</v>
      </c>
      <c r="AR7" s="70" t="s">
        <v>103</v>
      </c>
      <c r="AS7" s="70">
        <v>129.88999999999999</v>
      </c>
      <c r="AT7" s="70">
        <v>124.06</v>
      </c>
      <c r="AU7" s="70" t="s">
        <v>103</v>
      </c>
      <c r="AV7" s="70" t="s">
        <v>103</v>
      </c>
      <c r="AW7" s="70" t="s">
        <v>103</v>
      </c>
      <c r="AX7" s="70" t="s">
        <v>103</v>
      </c>
      <c r="AY7" s="70">
        <v>98.95</v>
      </c>
      <c r="AZ7" s="70" t="s">
        <v>103</v>
      </c>
      <c r="BA7" s="70" t="s">
        <v>103</v>
      </c>
      <c r="BB7" s="70" t="s">
        <v>103</v>
      </c>
      <c r="BC7" s="70" t="s">
        <v>103</v>
      </c>
      <c r="BD7" s="70">
        <v>44.04</v>
      </c>
      <c r="BE7" s="70">
        <v>42.02</v>
      </c>
      <c r="BF7" s="70" t="s">
        <v>103</v>
      </c>
      <c r="BG7" s="70" t="s">
        <v>103</v>
      </c>
      <c r="BH7" s="70" t="s">
        <v>103</v>
      </c>
      <c r="BI7" s="70" t="s">
        <v>103</v>
      </c>
      <c r="BJ7" s="70">
        <v>0</v>
      </c>
      <c r="BK7" s="70" t="s">
        <v>103</v>
      </c>
      <c r="BL7" s="70" t="s">
        <v>103</v>
      </c>
      <c r="BM7" s="70" t="s">
        <v>103</v>
      </c>
      <c r="BN7" s="70" t="s">
        <v>103</v>
      </c>
      <c r="BO7" s="70">
        <v>839.21</v>
      </c>
      <c r="BP7" s="70">
        <v>785.1</v>
      </c>
      <c r="BQ7" s="70" t="s">
        <v>103</v>
      </c>
      <c r="BR7" s="70" t="s">
        <v>103</v>
      </c>
      <c r="BS7" s="70" t="s">
        <v>103</v>
      </c>
      <c r="BT7" s="70" t="s">
        <v>103</v>
      </c>
      <c r="BU7" s="70">
        <v>29.88</v>
      </c>
      <c r="BV7" s="70" t="s">
        <v>103</v>
      </c>
      <c r="BW7" s="70" t="s">
        <v>103</v>
      </c>
      <c r="BX7" s="70" t="s">
        <v>103</v>
      </c>
      <c r="BY7" s="70" t="s">
        <v>103</v>
      </c>
      <c r="BZ7" s="70">
        <v>52.05</v>
      </c>
      <c r="CA7" s="70">
        <v>56.93</v>
      </c>
      <c r="CB7" s="70" t="s">
        <v>103</v>
      </c>
      <c r="CC7" s="70" t="s">
        <v>103</v>
      </c>
      <c r="CD7" s="70" t="s">
        <v>103</v>
      </c>
      <c r="CE7" s="70" t="s">
        <v>103</v>
      </c>
      <c r="CF7" s="70">
        <v>568.78</v>
      </c>
      <c r="CG7" s="70" t="s">
        <v>103</v>
      </c>
      <c r="CH7" s="70" t="s">
        <v>103</v>
      </c>
      <c r="CI7" s="70" t="s">
        <v>103</v>
      </c>
      <c r="CJ7" s="70" t="s">
        <v>103</v>
      </c>
      <c r="CK7" s="70">
        <v>301.86</v>
      </c>
      <c r="CL7" s="70">
        <v>271.14999999999998</v>
      </c>
      <c r="CM7" s="70" t="s">
        <v>103</v>
      </c>
      <c r="CN7" s="70" t="s">
        <v>103</v>
      </c>
      <c r="CO7" s="70" t="s">
        <v>103</v>
      </c>
      <c r="CP7" s="70" t="s">
        <v>103</v>
      </c>
      <c r="CQ7" s="70">
        <v>48.36</v>
      </c>
      <c r="CR7" s="70" t="s">
        <v>103</v>
      </c>
      <c r="CS7" s="70" t="s">
        <v>103</v>
      </c>
      <c r="CT7" s="70" t="s">
        <v>103</v>
      </c>
      <c r="CU7" s="70" t="s">
        <v>103</v>
      </c>
      <c r="CV7" s="70">
        <v>46.25</v>
      </c>
      <c r="CW7" s="70">
        <v>49.87</v>
      </c>
      <c r="CX7" s="70" t="s">
        <v>103</v>
      </c>
      <c r="CY7" s="70" t="s">
        <v>103</v>
      </c>
      <c r="CZ7" s="70" t="s">
        <v>103</v>
      </c>
      <c r="DA7" s="70" t="s">
        <v>103</v>
      </c>
      <c r="DB7" s="70">
        <v>81.98</v>
      </c>
      <c r="DC7" s="70" t="s">
        <v>103</v>
      </c>
      <c r="DD7" s="70" t="s">
        <v>103</v>
      </c>
      <c r="DE7" s="70" t="s">
        <v>103</v>
      </c>
      <c r="DF7" s="70" t="s">
        <v>103</v>
      </c>
      <c r="DG7" s="70">
        <v>83.96</v>
      </c>
      <c r="DH7" s="70">
        <v>87.54</v>
      </c>
      <c r="DI7" s="70" t="s">
        <v>103</v>
      </c>
      <c r="DJ7" s="70" t="s">
        <v>103</v>
      </c>
      <c r="DK7" s="70" t="s">
        <v>103</v>
      </c>
      <c r="DL7" s="70" t="s">
        <v>103</v>
      </c>
      <c r="DM7" s="70">
        <v>5.34</v>
      </c>
      <c r="DN7" s="70" t="s">
        <v>103</v>
      </c>
      <c r="DO7" s="70" t="s">
        <v>103</v>
      </c>
      <c r="DP7" s="70" t="s">
        <v>103</v>
      </c>
      <c r="DQ7" s="70" t="s">
        <v>103</v>
      </c>
      <c r="DR7" s="70">
        <v>25.46</v>
      </c>
      <c r="DS7" s="70">
        <v>28.42</v>
      </c>
      <c r="DT7" s="70" t="s">
        <v>103</v>
      </c>
      <c r="DU7" s="70" t="s">
        <v>103</v>
      </c>
      <c r="DV7" s="70" t="s">
        <v>103</v>
      </c>
      <c r="DW7" s="70" t="s">
        <v>103</v>
      </c>
      <c r="DX7" s="70">
        <v>0</v>
      </c>
      <c r="DY7" s="70" t="s">
        <v>103</v>
      </c>
      <c r="DZ7" s="70" t="s">
        <v>103</v>
      </c>
      <c r="EA7" s="70" t="s">
        <v>103</v>
      </c>
      <c r="EB7" s="70" t="s">
        <v>103</v>
      </c>
      <c r="EC7" s="70">
        <v>0.19</v>
      </c>
      <c r="ED7" s="70">
        <v>8.e-002</v>
      </c>
      <c r="EE7" s="70" t="s">
        <v>103</v>
      </c>
      <c r="EF7" s="70" t="s">
        <v>103</v>
      </c>
      <c r="EG7" s="70" t="s">
        <v>103</v>
      </c>
      <c r="EH7" s="70" t="s">
        <v>103</v>
      </c>
      <c r="EI7" s="70">
        <v>0</v>
      </c>
      <c r="EJ7" s="70" t="s">
        <v>103</v>
      </c>
      <c r="EK7" s="70" t="s">
        <v>103</v>
      </c>
      <c r="EL7" s="70" t="s">
        <v>103</v>
      </c>
      <c r="EM7" s="70" t="s">
        <v>103</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2025-01-24T07:19:29Z</dcterms:created>
  <dcterms:modified xsi:type="dcterms:W3CDTF">2025-02-06T06:53:21Z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2025-02-06T06:53:21Z</vt:filetime>
  </property>
</Properties>
</file>