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ItEBerXPTyNPxl520Al5+9D7SjF8exEBx8K7vwfiluw9I09uiRmv5M59/fazzFYqJxTactQFIFDyJcf6PQeGQ==" workbookSaltValue="yEaajJ3r2Y/ZRkp1XtDQ+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<sst xmlns="http://schemas.openxmlformats.org/spreadsheetml/2006/main" xmlns:r="http://schemas.openxmlformats.org/officeDocument/2006/relationships" count="111" uniqueCount="111">
  <si>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</si>
  <si>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</si>
  <si>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</si>
  <si>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経営比較分析表（令和6年度決算）</t>
    <rPh sb="8" eb="10">
      <t>レイワ</t>
    </rPh>
    <rPh sb="12" eb="13">
      <t>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</si>
  <si>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</si>
  <si>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</si>
  <si>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業種名</t>
    <rPh sb="2" eb="3">
      <t>メイ</t>
    </rPh>
    <phoneticPr fontId="1"/>
  </si>
  <si>
    <t>1. 経営の健全性・効率性について</t>
  </si>
  <si>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</si>
  <si>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</si>
  <si>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</si>
  <si>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</si>
  <si>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⑤料金回収率(％)</t>
    <rPh sb="1" eb="3">
      <t>リョウキン</t>
    </rPh>
    <rPh sb="3" eb="5">
      <t>カイシュウ</t>
    </rPh>
    <rPh sb="5" eb="6">
      <t>リツ</t>
    </rPh>
    <phoneticPr fontId="1"/>
  </si>
  <si>
    <t>当該団体値（当該値）</t>
    <rPh sb="2" eb="4">
      <t>ダンタイ</t>
    </rPh>
    <phoneticPr fontId="1"/>
  </si>
  <si>
    <t>類似団体区分</t>
    <rPh sb="4" eb="6">
      <t>クブン</t>
    </rPh>
    <phoneticPr fontId="1"/>
  </si>
  <si>
    <t>参照用</t>
    <rPh sb="0" eb="3">
      <t>サンショウヨウ</t>
    </rPh>
    <phoneticPr fontId="1"/>
  </si>
  <si>
    <t>水道事業(法適用)</t>
    <rPh sb="0" eb="2">
      <t>スイドウ</t>
    </rPh>
    <rPh sb="2" eb="4">
      <t>ジギョウ</t>
    </rPh>
    <rPh sb="5" eb="6">
      <t>ホウ</t>
    </rPh>
    <rPh sb="6" eb="8">
      <t>テキヨウ</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</si>
  <si>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</si>
  <si>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</si>
  <si>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</si>
  <si>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</si>
  <si>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</si>
  <si>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</si>
  <si>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現在給水人口(人)</t>
  </si>
  <si>
    <t>資金不足比率(％)</t>
  </si>
  <si>
    <t>自己資本構成比率(％)</t>
  </si>
  <si>
    <t>1⑦</t>
  </si>
  <si>
    <t>2. 老朽化の状況</t>
  </si>
  <si>
    <t>－</t>
  </si>
  <si>
    <t>類似団体</t>
    <rPh sb="0" eb="2">
      <t>ルイジ</t>
    </rPh>
    <rPh sb="2" eb="4">
      <t>ダンタイ</t>
    </rPh>
    <phoneticPr fontId="1"/>
  </si>
  <si>
    <t>普及率(％)</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</si>
  <si>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</si>
  <si>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</si>
  <si>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類似団体平均値（平均値）</t>
  </si>
  <si>
    <t>大項目</t>
    <rPh sb="0" eb="3">
      <t>ダイコウモク</t>
    </rPh>
    <phoneticPr fontId="1"/>
  </si>
  <si>
    <t>1②</t>
  </si>
  <si>
    <t>全国平均</t>
    <rPh sb="0" eb="2">
      <t>ゼンコク</t>
    </rPh>
    <rPh sb="2" eb="4">
      <t>ヘイキン</t>
    </rPh>
    <phoneticPr fontId="1"/>
  </si>
  <si>
    <t>【】</t>
  </si>
  <si>
    <t>1⑥</t>
  </si>
  <si>
    <t>令和6年度全国平均</t>
    <rPh sb="0" eb="2">
      <t>レイワ</t>
    </rPh>
    <rPh sb="3" eb="5">
      <t>ネンド</t>
    </rPh>
    <phoneticPr fontId="1"/>
  </si>
  <si>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</si>
  <si>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</si>
  <si>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</si>
  <si>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</si>
  <si>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</si>
  <si>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</si>
  <si>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1①</t>
  </si>
  <si>
    <t>①経常収支比率(％)</t>
  </si>
  <si>
    <t>1③</t>
  </si>
  <si>
    <t>項番</t>
    <rPh sb="0" eb="2">
      <t>コウバン</t>
    </rPh>
    <phoneticPr fontId="1"/>
  </si>
  <si>
    <t>1⑧</t>
  </si>
  <si>
    <t>1④</t>
  </si>
  <si>
    <t>③管路更新率(％)</t>
    <rPh sb="1" eb="3">
      <t>カンロ</t>
    </rPh>
    <rPh sb="3" eb="5">
      <t>コウシン</t>
    </rPh>
    <rPh sb="5" eb="6">
      <t>リツ</t>
    </rPh>
    <phoneticPr fontId="1"/>
  </si>
  <si>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</si>
  <si>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</si>
  <si>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</si>
  <si>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</si>
  <si>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2②</t>
  </si>
  <si>
    <t>2③</t>
  </si>
  <si>
    <t>和歌山県　九度山町</t>
  </si>
  <si>
    <t>事業CD</t>
    <rPh sb="0" eb="2">
      <t>ジギョウ</t>
    </rPh>
    <phoneticPr fontId="1"/>
  </si>
  <si>
    <t>年度</t>
    <rPh sb="0" eb="2">
      <t>ネンド</t>
    </rPh>
    <phoneticPr fontId="1"/>
  </si>
  <si>
    <t>団体CD</t>
    <rPh sb="0" eb="2">
      <t>ダンタイ</t>
    </rPh>
    <phoneticPr fontId="1"/>
  </si>
  <si>
    <t>←年数補正</t>
    <rPh sb="1" eb="3">
      <t>ネンスウ</t>
    </rPh>
    <rPh sb="3" eb="5">
      <t>ホセイ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</si>
  <si>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</si>
  <si>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</si>
  <si>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</si>
  <si>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</si>
  <si>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</si>
  <si>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</si>
  <si>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</si>
  <si>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</si>
  <si>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</si>
  <si>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</si>
  <si>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</si>
  <si>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</si>
  <si>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</si>
  <si>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</si>
  <si>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</si>
  <si>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</si>
  <si>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</si>
  <si>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</si>
  <si>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</si>
  <si>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</si>
  <si>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 xml:space="preserve"> 九度山町の簡易水道事業は、①経常収支比率⑤料金回収率⑥給水原価⑦施設利用率⑧有収率は類似団体平均値並となっている。
　また、営業収益に対する累積欠損金の状況を表す②累積欠損金比率は、0％とかなり良好な数値が示されている。しかしながら一般会計からの補助金に頼っているのが現状であり、経営の健全化に課題を有しているのは事実である。
　よって、より一層給水収益の減少対策や維持管理費の削減に向けた取組を検討する必要がある。
　短期的な債務に対する支払能力を示す③流動比率については、類似団体と比較すると2分の1程度と悪い傾向が示されており、支払能力を高めるための経営改善が急務となる。
　また、④企業債残高対給水収益比率はここ数年の建設改良費の減に伴い、起債借入額が減少傾向にあることから改善傾向にあります。
　</t>
    <rPh sb="22" eb="24">
      <t>リョウキン</t>
    </rPh>
    <rPh sb="24" eb="27">
      <t>カイシュウリツ</t>
    </rPh>
    <rPh sb="28" eb="30">
      <t>キュウスイ</t>
    </rPh>
    <rPh sb="30" eb="32">
      <t>ゲンカ</t>
    </rPh>
    <rPh sb="50" eb="51">
      <t>ナミ</t>
    </rPh>
    <rPh sb="98" eb="100">
      <t>リョウコウ</t>
    </rPh>
    <rPh sb="101" eb="103">
      <t>スウチ</t>
    </rPh>
    <rPh sb="104" eb="105">
      <t>シメ</t>
    </rPh>
    <rPh sb="253" eb="255">
      <t>テイド</t>
    </rPh>
    <rPh sb="311" eb="313">
      <t>スウネン</t>
    </rPh>
    <rPh sb="314" eb="316">
      <t>ケンセツ</t>
    </rPh>
    <rPh sb="316" eb="319">
      <t>カイリョウヒ</t>
    </rPh>
    <rPh sb="320" eb="321">
      <t>ゲン</t>
    </rPh>
    <rPh sb="322" eb="323">
      <t>トモナ</t>
    </rPh>
    <rPh sb="325" eb="327">
      <t>キサイ</t>
    </rPh>
    <rPh sb="327" eb="329">
      <t>カリイレ</t>
    </rPh>
    <rPh sb="329" eb="330">
      <t>ガク</t>
    </rPh>
    <rPh sb="331" eb="333">
      <t>ゲンショウ</t>
    </rPh>
    <rPh sb="333" eb="335">
      <t>ケイコウ</t>
    </rPh>
    <rPh sb="342" eb="344">
      <t>カイゼン</t>
    </rPh>
    <rPh sb="344" eb="346">
      <t>ケイコウ</t>
    </rPh>
    <phoneticPr fontId="1"/>
  </si>
  <si>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</si>
  <si>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</si>
  <si>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</si>
  <si>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</si>
  <si>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</si>
  <si>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</si>
  <si>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</si>
  <si>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</si>
  <si>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</si>
  <si>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</si>
  <si>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法適用</t>
  </si>
  <si>
    <t>水道事業</t>
  </si>
  <si>
    <t>簡易水道事業</t>
  </si>
  <si>
    <t>C3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</si>
  <si>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</si>
  <si>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</si>
  <si>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</si>
  <si>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</si>
  <si>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</si>
  <si>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</si>
  <si>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</si>
  <si>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</si>
  <si>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</si>
  <si>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</si>
  <si>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xml:space="preserve"> 水道施設及び管路についても老朽化が進んでおり、段階的に更新を行っていますが、近年、機器等の突発的な故障による修繕も増えつつあります。今後も浄水施設、配水施設、管路等の更新、耐震化が必要となってきます。</t>
  </si>
  <si>
    <t xml:space="preserve"> 令和5年度に一部事務組合の老人福祉施設が新たに建設されたことにより減少傾向に一時的に歯止めがかかったものの、今後も人口減に伴う水道使用量の減少により、基本的に給水収益の減少に歯止めがかからないと思われる。
　その反面で、配水施設の改良工事、水道管の更新工事等における建設改良費、維持管理経費及び企業債元利償還金等の費用負担、かつ、浄水施設の改修、耐震化問題など、課題が山積しているのが現状です。
　今後、水道を安定して供給を続けていくには、水道施設の省エネルギー化等による経費削減とともに財源の確保が重要な課題となりますので、令和5年度に改訂した経営戦略を元に、水道使用料の値上げについても検討をしていき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</si>
</sst>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0.6</c:v>
                </c:pt>
                <c:pt idx="4">
                  <c:v>0.76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0.49</c:v>
                </c:pt>
                <c:pt idx="4">
                  <c:v>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54.67</c:v>
                </c:pt>
                <c:pt idx="4">
                  <c:v>57.22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53.4</c:v>
                </c:pt>
                <c:pt idx="4">
                  <c:v>54.69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78.31</c:v>
                </c:pt>
                <c:pt idx="4">
                  <c:v>73.849999999999994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72.53</c:v>
                </c:pt>
                <c:pt idx="4">
                  <c:v>71.44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114.55</c:v>
                </c:pt>
                <c:pt idx="4">
                  <c:v>102.26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103.1</c:v>
                </c:pt>
                <c:pt idx="4">
                  <c:v>101.77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4.6900000000000004</c:v>
                </c:pt>
                <c:pt idx="4">
                  <c:v>9.25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40.46</c:v>
                </c:pt>
                <c:pt idx="4">
                  <c:v>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22.77</c:v>
                </c:pt>
                <c:pt idx="4">
                  <c:v>18.22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1.1100000000000001</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27.32</c:v>
                </c:pt>
                <c:pt idx="4">
                  <c:v>16.12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66.010000000000005</c:v>
                </c:pt>
                <c:pt idx="4">
                  <c:v>84.73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217.55</c:v>
                </c:pt>
                <c:pt idx="4">
                  <c:v>157.71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1478.8</c:v>
                </c:pt>
                <c:pt idx="4">
                  <c:v>984.65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916.17</c:v>
                </c:pt>
                <c:pt idx="4">
                  <c:v>958.97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48.92</c:v>
                </c:pt>
                <c:pt idx="4">
                  <c:v>62.23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63.95</c:v>
                </c:pt>
                <c:pt idx="4">
                  <c:v>61.25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243.95</c:v>
                </c:pt>
                <c:pt idx="4">
                  <c:v>277.75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263.56</c:v>
                </c:pt>
                <c:pt idx="4">
                  <c:v>279.83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D1" zoomScale="85" zoomScaleNormal="85" workbookViewId="0">
      <selection activeCell="BL83" sqref="BL8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九度山町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6</v>
      </c>
      <c r="J7" s="13"/>
      <c r="K7" s="13"/>
      <c r="L7" s="13"/>
      <c r="M7" s="13"/>
      <c r="N7" s="13"/>
      <c r="O7" s="22"/>
      <c r="P7" s="25" t="s">
        <v>10</v>
      </c>
      <c r="Q7" s="25"/>
      <c r="R7" s="25"/>
      <c r="S7" s="25"/>
      <c r="T7" s="25"/>
      <c r="U7" s="25"/>
      <c r="V7" s="25"/>
      <c r="W7" s="25" t="s">
        <v>14</v>
      </c>
      <c r="X7" s="25"/>
      <c r="Y7" s="25"/>
      <c r="Z7" s="25"/>
      <c r="AA7" s="25"/>
      <c r="AB7" s="25"/>
      <c r="AC7" s="25"/>
      <c r="AD7" s="25" t="s">
        <v>2</v>
      </c>
      <c r="AE7" s="25"/>
      <c r="AF7" s="25"/>
      <c r="AG7" s="25"/>
      <c r="AH7" s="25"/>
      <c r="AI7" s="25"/>
      <c r="AJ7" s="25"/>
      <c r="AK7" s="2"/>
      <c r="AL7" s="25" t="s">
        <v>17</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3760</v>
      </c>
      <c r="AM8" s="29"/>
      <c r="AN8" s="29"/>
      <c r="AO8" s="29"/>
      <c r="AP8" s="29"/>
      <c r="AQ8" s="29"/>
      <c r="AR8" s="29"/>
      <c r="AS8" s="29"/>
      <c r="AT8" s="7">
        <f>データ!$S$6</f>
        <v>44.15</v>
      </c>
      <c r="AU8" s="15"/>
      <c r="AV8" s="15"/>
      <c r="AW8" s="15"/>
      <c r="AX8" s="15"/>
      <c r="AY8" s="15"/>
      <c r="AZ8" s="15"/>
      <c r="BA8" s="15"/>
      <c r="BB8" s="27">
        <f>データ!$T$6</f>
        <v>85.16</v>
      </c>
      <c r="BC8" s="27"/>
      <c r="BD8" s="27"/>
      <c r="BE8" s="27"/>
      <c r="BF8" s="27"/>
      <c r="BG8" s="27"/>
      <c r="BH8" s="27"/>
      <c r="BI8" s="27"/>
      <c r="BJ8" s="3"/>
      <c r="BK8" s="3"/>
      <c r="BL8" s="36" t="s">
        <v>22</v>
      </c>
      <c r="BM8" s="46"/>
      <c r="BN8" s="53" t="s">
        <v>13</v>
      </c>
      <c r="BO8" s="53"/>
      <c r="BP8" s="53"/>
      <c r="BQ8" s="53"/>
      <c r="BR8" s="53"/>
      <c r="BS8" s="53"/>
      <c r="BT8" s="53"/>
      <c r="BU8" s="53"/>
      <c r="BV8" s="53"/>
      <c r="BW8" s="53"/>
      <c r="BX8" s="53"/>
      <c r="BY8" s="57"/>
    </row>
    <row r="9" spans="1:78" ht="18.75" customHeight="1">
      <c r="A9" s="2"/>
      <c r="B9" s="5" t="s">
        <v>24</v>
      </c>
      <c r="C9" s="13"/>
      <c r="D9" s="13"/>
      <c r="E9" s="13"/>
      <c r="F9" s="13"/>
      <c r="G9" s="13"/>
      <c r="H9" s="13"/>
      <c r="I9" s="5" t="s">
        <v>25</v>
      </c>
      <c r="J9" s="13"/>
      <c r="K9" s="13"/>
      <c r="L9" s="13"/>
      <c r="M9" s="13"/>
      <c r="N9" s="13"/>
      <c r="O9" s="22"/>
      <c r="P9" s="25" t="s">
        <v>30</v>
      </c>
      <c r="Q9" s="25"/>
      <c r="R9" s="25"/>
      <c r="S9" s="25"/>
      <c r="T9" s="25"/>
      <c r="U9" s="25"/>
      <c r="V9" s="25"/>
      <c r="W9" s="25" t="s">
        <v>1</v>
      </c>
      <c r="X9" s="25"/>
      <c r="Y9" s="25"/>
      <c r="Z9" s="25"/>
      <c r="AA9" s="25"/>
      <c r="AB9" s="25"/>
      <c r="AC9" s="25"/>
      <c r="AD9" s="2"/>
      <c r="AE9" s="2"/>
      <c r="AF9" s="2"/>
      <c r="AG9" s="2"/>
      <c r="AH9" s="2"/>
      <c r="AI9" s="2"/>
      <c r="AJ9" s="2"/>
      <c r="AK9" s="2"/>
      <c r="AL9" s="25" t="s">
        <v>23</v>
      </c>
      <c r="AM9" s="25"/>
      <c r="AN9" s="25"/>
      <c r="AO9" s="25"/>
      <c r="AP9" s="25"/>
      <c r="AQ9" s="25"/>
      <c r="AR9" s="25"/>
      <c r="AS9" s="25"/>
      <c r="AT9" s="5" t="s">
        <v>31</v>
      </c>
      <c r="AU9" s="13"/>
      <c r="AV9" s="13"/>
      <c r="AW9" s="13"/>
      <c r="AX9" s="13"/>
      <c r="AY9" s="13"/>
      <c r="AZ9" s="13"/>
      <c r="BA9" s="13"/>
      <c r="BB9" s="25" t="s">
        <v>32</v>
      </c>
      <c r="BC9" s="25"/>
      <c r="BD9" s="25"/>
      <c r="BE9" s="25"/>
      <c r="BF9" s="25"/>
      <c r="BG9" s="25"/>
      <c r="BH9" s="25"/>
      <c r="BI9" s="25"/>
      <c r="BJ9" s="3"/>
      <c r="BK9" s="3"/>
      <c r="BL9" s="37" t="s">
        <v>28</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55.29</v>
      </c>
      <c r="J10" s="15"/>
      <c r="K10" s="15"/>
      <c r="L10" s="15"/>
      <c r="M10" s="15"/>
      <c r="N10" s="15"/>
      <c r="O10" s="24"/>
      <c r="P10" s="27">
        <f>データ!$P$6</f>
        <v>96.96</v>
      </c>
      <c r="Q10" s="27"/>
      <c r="R10" s="27"/>
      <c r="S10" s="27"/>
      <c r="T10" s="27"/>
      <c r="U10" s="27"/>
      <c r="V10" s="27"/>
      <c r="W10" s="29">
        <f>データ!$Q$6</f>
        <v>3200</v>
      </c>
      <c r="X10" s="29"/>
      <c r="Y10" s="29"/>
      <c r="Z10" s="29"/>
      <c r="AA10" s="29"/>
      <c r="AB10" s="29"/>
      <c r="AC10" s="29"/>
      <c r="AD10" s="2"/>
      <c r="AE10" s="2"/>
      <c r="AF10" s="2"/>
      <c r="AG10" s="2"/>
      <c r="AH10" s="2"/>
      <c r="AI10" s="2"/>
      <c r="AJ10" s="2"/>
      <c r="AK10" s="2"/>
      <c r="AL10" s="29">
        <f>データ!$U$6</f>
        <v>3602</v>
      </c>
      <c r="AM10" s="29"/>
      <c r="AN10" s="29"/>
      <c r="AO10" s="29"/>
      <c r="AP10" s="29"/>
      <c r="AQ10" s="29"/>
      <c r="AR10" s="29"/>
      <c r="AS10" s="29"/>
      <c r="AT10" s="7">
        <f>データ!$V$6</f>
        <v>19.149999999999999</v>
      </c>
      <c r="AU10" s="15"/>
      <c r="AV10" s="15"/>
      <c r="AW10" s="15"/>
      <c r="AX10" s="15"/>
      <c r="AY10" s="15"/>
      <c r="AZ10" s="15"/>
      <c r="BA10" s="15"/>
      <c r="BB10" s="27">
        <f>データ!$W$6</f>
        <v>188.09</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7</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84</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27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36</v>
      </c>
      <c r="C84" s="12"/>
      <c r="D84" s="12"/>
      <c r="E84" s="12" t="s">
        <v>46</v>
      </c>
      <c r="F84" s="12" t="s">
        <v>35</v>
      </c>
      <c r="G84" s="12" t="s">
        <v>48</v>
      </c>
      <c r="H84" s="12" t="s">
        <v>51</v>
      </c>
      <c r="I84" s="12" t="s">
        <v>53</v>
      </c>
      <c r="J84" s="12" t="s">
        <v>38</v>
      </c>
      <c r="K84" s="12" t="s">
        <v>26</v>
      </c>
      <c r="L84" s="12" t="s">
        <v>50</v>
      </c>
      <c r="M84" s="12" t="s">
        <v>54</v>
      </c>
      <c r="N84" s="12" t="s">
        <v>57</v>
      </c>
      <c r="O84" s="12" t="s">
        <v>58</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QXacGLRcetS3UU/RKWaDe5VuZM8UMmZGM/xbCVkMX1wiJZVvnXNXwX0lpF1NWUeSDNksLWt6QVaJCpgrnKac3w==" saltValue="IGKuMh5wywy/oCWmS++Z1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16</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49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34</v>
      </c>
      <c r="B3" s="67" t="s">
        <v>61</v>
      </c>
      <c r="C3" s="67" t="s">
        <v>62</v>
      </c>
      <c r="D3" s="67" t="s">
        <v>9</v>
      </c>
      <c r="E3" s="67" t="s">
        <v>21</v>
      </c>
      <c r="F3" s="67" t="s">
        <v>60</v>
      </c>
      <c r="G3" s="67" t="s">
        <v>20</v>
      </c>
      <c r="H3" s="74" t="s">
        <v>65</v>
      </c>
      <c r="I3" s="77"/>
      <c r="J3" s="77"/>
      <c r="K3" s="77"/>
      <c r="L3" s="77"/>
      <c r="M3" s="77"/>
      <c r="N3" s="77"/>
      <c r="O3" s="77"/>
      <c r="P3" s="77"/>
      <c r="Q3" s="77"/>
      <c r="R3" s="77"/>
      <c r="S3" s="77"/>
      <c r="T3" s="77"/>
      <c r="U3" s="77"/>
      <c r="V3" s="77"/>
      <c r="W3" s="81"/>
      <c r="X3" s="83" t="s">
        <v>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66</v>
      </c>
      <c r="B4" s="68"/>
      <c r="C4" s="68"/>
      <c r="D4" s="68"/>
      <c r="E4" s="68"/>
      <c r="F4" s="68"/>
      <c r="G4" s="68"/>
      <c r="H4" s="75"/>
      <c r="I4" s="78"/>
      <c r="J4" s="78"/>
      <c r="K4" s="78"/>
      <c r="L4" s="78"/>
      <c r="M4" s="78"/>
      <c r="N4" s="78"/>
      <c r="O4" s="78"/>
      <c r="P4" s="78"/>
      <c r="Q4" s="78"/>
      <c r="R4" s="78"/>
      <c r="S4" s="78"/>
      <c r="T4" s="78"/>
      <c r="U4" s="78"/>
      <c r="V4" s="78"/>
      <c r="W4" s="82"/>
      <c r="X4" s="84" t="s">
        <v>47</v>
      </c>
      <c r="Y4" s="84"/>
      <c r="Z4" s="84"/>
      <c r="AA4" s="84"/>
      <c r="AB4" s="84"/>
      <c r="AC4" s="84"/>
      <c r="AD4" s="84"/>
      <c r="AE4" s="84"/>
      <c r="AF4" s="84"/>
      <c r="AG4" s="84"/>
      <c r="AH4" s="84"/>
      <c r="AI4" s="84" t="s">
        <v>41</v>
      </c>
      <c r="AJ4" s="84"/>
      <c r="AK4" s="84"/>
      <c r="AL4" s="84"/>
      <c r="AM4" s="84"/>
      <c r="AN4" s="84"/>
      <c r="AO4" s="84"/>
      <c r="AP4" s="84"/>
      <c r="AQ4" s="84"/>
      <c r="AR4" s="84"/>
      <c r="AS4" s="84"/>
      <c r="AT4" s="84" t="s">
        <v>64</v>
      </c>
      <c r="AU4" s="84"/>
      <c r="AV4" s="84"/>
      <c r="AW4" s="84"/>
      <c r="AX4" s="84"/>
      <c r="AY4" s="84"/>
      <c r="AZ4" s="84"/>
      <c r="BA4" s="84"/>
      <c r="BB4" s="84"/>
      <c r="BC4" s="84"/>
      <c r="BD4" s="84"/>
      <c r="BE4" s="84" t="s">
        <v>67</v>
      </c>
      <c r="BF4" s="84"/>
      <c r="BG4" s="84"/>
      <c r="BH4" s="84"/>
      <c r="BI4" s="84"/>
      <c r="BJ4" s="84"/>
      <c r="BK4" s="84"/>
      <c r="BL4" s="84"/>
      <c r="BM4" s="84"/>
      <c r="BN4" s="84"/>
      <c r="BO4" s="84"/>
      <c r="BP4" s="84" t="s">
        <v>12</v>
      </c>
      <c r="BQ4" s="84"/>
      <c r="BR4" s="84"/>
      <c r="BS4" s="84"/>
      <c r="BT4" s="84"/>
      <c r="BU4" s="84"/>
      <c r="BV4" s="84"/>
      <c r="BW4" s="84"/>
      <c r="BX4" s="84"/>
      <c r="BY4" s="84"/>
      <c r="BZ4" s="84"/>
      <c r="CA4" s="84" t="s">
        <v>68</v>
      </c>
      <c r="CB4" s="84"/>
      <c r="CC4" s="84"/>
      <c r="CD4" s="84"/>
      <c r="CE4" s="84"/>
      <c r="CF4" s="84"/>
      <c r="CG4" s="84"/>
      <c r="CH4" s="84"/>
      <c r="CI4" s="84"/>
      <c r="CJ4" s="84"/>
      <c r="CK4" s="84"/>
      <c r="CL4" s="84" t="s">
        <v>69</v>
      </c>
      <c r="CM4" s="84"/>
      <c r="CN4" s="84"/>
      <c r="CO4" s="84"/>
      <c r="CP4" s="84"/>
      <c r="CQ4" s="84"/>
      <c r="CR4" s="84"/>
      <c r="CS4" s="84"/>
      <c r="CT4" s="84"/>
      <c r="CU4" s="84"/>
      <c r="CV4" s="84"/>
      <c r="CW4" s="84" t="s">
        <v>70</v>
      </c>
      <c r="CX4" s="84"/>
      <c r="CY4" s="84"/>
      <c r="CZ4" s="84"/>
      <c r="DA4" s="84"/>
      <c r="DB4" s="84"/>
      <c r="DC4" s="84"/>
      <c r="DD4" s="84"/>
      <c r="DE4" s="84"/>
      <c r="DF4" s="84"/>
      <c r="DG4" s="84"/>
      <c r="DH4" s="84" t="s">
        <v>56</v>
      </c>
      <c r="DI4" s="84"/>
      <c r="DJ4" s="84"/>
      <c r="DK4" s="84"/>
      <c r="DL4" s="84"/>
      <c r="DM4" s="84"/>
      <c r="DN4" s="84"/>
      <c r="DO4" s="84"/>
      <c r="DP4" s="84"/>
      <c r="DQ4" s="84"/>
      <c r="DR4" s="84"/>
      <c r="DS4" s="84" t="s">
        <v>71</v>
      </c>
      <c r="DT4" s="84"/>
      <c r="DU4" s="84"/>
      <c r="DV4" s="84"/>
      <c r="DW4" s="84"/>
      <c r="DX4" s="84"/>
      <c r="DY4" s="84"/>
      <c r="DZ4" s="84"/>
      <c r="EA4" s="84"/>
      <c r="EB4" s="84"/>
      <c r="EC4" s="84"/>
      <c r="ED4" s="84" t="s">
        <v>52</v>
      </c>
      <c r="EE4" s="84"/>
      <c r="EF4" s="84"/>
      <c r="EG4" s="84"/>
      <c r="EH4" s="84"/>
      <c r="EI4" s="84"/>
      <c r="EJ4" s="84"/>
      <c r="EK4" s="84"/>
      <c r="EL4" s="84"/>
      <c r="EM4" s="84"/>
      <c r="EN4" s="84"/>
    </row>
    <row r="5" spans="1:144">
      <c r="A5" s="65" t="s">
        <v>44</v>
      </c>
      <c r="B5" s="69"/>
      <c r="C5" s="69"/>
      <c r="D5" s="69"/>
      <c r="E5" s="69"/>
      <c r="F5" s="69"/>
      <c r="G5" s="69"/>
      <c r="H5" s="76" t="s">
        <v>72</v>
      </c>
      <c r="I5" s="76" t="s">
        <v>73</v>
      </c>
      <c r="J5" s="76" t="s">
        <v>55</v>
      </c>
      <c r="K5" s="76" t="s">
        <v>74</v>
      </c>
      <c r="L5" s="76" t="s">
        <v>29</v>
      </c>
      <c r="M5" s="76" t="s">
        <v>2</v>
      </c>
      <c r="N5" s="76" t="s">
        <v>75</v>
      </c>
      <c r="O5" s="76" t="s">
        <v>76</v>
      </c>
      <c r="P5" s="76" t="s">
        <v>77</v>
      </c>
      <c r="Q5" s="76" t="s">
        <v>78</v>
      </c>
      <c r="R5" s="76" t="s">
        <v>79</v>
      </c>
      <c r="S5" s="76" t="s">
        <v>80</v>
      </c>
      <c r="T5" s="76" t="s">
        <v>81</v>
      </c>
      <c r="U5" s="76" t="s">
        <v>82</v>
      </c>
      <c r="V5" s="76" t="s">
        <v>83</v>
      </c>
      <c r="W5" s="76" t="s">
        <v>85</v>
      </c>
      <c r="X5" s="76" t="s">
        <v>86</v>
      </c>
      <c r="Y5" s="76" t="s">
        <v>8</v>
      </c>
      <c r="Z5" s="76" t="s">
        <v>87</v>
      </c>
      <c r="AA5" s="76" t="s">
        <v>88</v>
      </c>
      <c r="AB5" s="76" t="s">
        <v>89</v>
      </c>
      <c r="AC5" s="76" t="s">
        <v>90</v>
      </c>
      <c r="AD5" s="76" t="s">
        <v>91</v>
      </c>
      <c r="AE5" s="76" t="s">
        <v>42</v>
      </c>
      <c r="AF5" s="76" t="s">
        <v>92</v>
      </c>
      <c r="AG5" s="76" t="s">
        <v>93</v>
      </c>
      <c r="AH5" s="76" t="s">
        <v>36</v>
      </c>
      <c r="AI5" s="76" t="s">
        <v>86</v>
      </c>
      <c r="AJ5" s="76" t="s">
        <v>8</v>
      </c>
      <c r="AK5" s="76" t="s">
        <v>87</v>
      </c>
      <c r="AL5" s="76" t="s">
        <v>88</v>
      </c>
      <c r="AM5" s="76" t="s">
        <v>89</v>
      </c>
      <c r="AN5" s="76" t="s">
        <v>90</v>
      </c>
      <c r="AO5" s="76" t="s">
        <v>91</v>
      </c>
      <c r="AP5" s="76" t="s">
        <v>42</v>
      </c>
      <c r="AQ5" s="76" t="s">
        <v>92</v>
      </c>
      <c r="AR5" s="76" t="s">
        <v>93</v>
      </c>
      <c r="AS5" s="76" t="s">
        <v>94</v>
      </c>
      <c r="AT5" s="76" t="s">
        <v>86</v>
      </c>
      <c r="AU5" s="76" t="s">
        <v>8</v>
      </c>
      <c r="AV5" s="76" t="s">
        <v>87</v>
      </c>
      <c r="AW5" s="76" t="s">
        <v>88</v>
      </c>
      <c r="AX5" s="76" t="s">
        <v>89</v>
      </c>
      <c r="AY5" s="76" t="s">
        <v>90</v>
      </c>
      <c r="AZ5" s="76" t="s">
        <v>91</v>
      </c>
      <c r="BA5" s="76" t="s">
        <v>42</v>
      </c>
      <c r="BB5" s="76" t="s">
        <v>92</v>
      </c>
      <c r="BC5" s="76" t="s">
        <v>93</v>
      </c>
      <c r="BD5" s="76" t="s">
        <v>94</v>
      </c>
      <c r="BE5" s="76" t="s">
        <v>86</v>
      </c>
      <c r="BF5" s="76" t="s">
        <v>8</v>
      </c>
      <c r="BG5" s="76" t="s">
        <v>87</v>
      </c>
      <c r="BH5" s="76" t="s">
        <v>88</v>
      </c>
      <c r="BI5" s="76" t="s">
        <v>89</v>
      </c>
      <c r="BJ5" s="76" t="s">
        <v>90</v>
      </c>
      <c r="BK5" s="76" t="s">
        <v>91</v>
      </c>
      <c r="BL5" s="76" t="s">
        <v>42</v>
      </c>
      <c r="BM5" s="76" t="s">
        <v>92</v>
      </c>
      <c r="BN5" s="76" t="s">
        <v>93</v>
      </c>
      <c r="BO5" s="76" t="s">
        <v>94</v>
      </c>
      <c r="BP5" s="76" t="s">
        <v>86</v>
      </c>
      <c r="BQ5" s="76" t="s">
        <v>8</v>
      </c>
      <c r="BR5" s="76" t="s">
        <v>87</v>
      </c>
      <c r="BS5" s="76" t="s">
        <v>88</v>
      </c>
      <c r="BT5" s="76" t="s">
        <v>89</v>
      </c>
      <c r="BU5" s="76" t="s">
        <v>90</v>
      </c>
      <c r="BV5" s="76" t="s">
        <v>91</v>
      </c>
      <c r="BW5" s="76" t="s">
        <v>42</v>
      </c>
      <c r="BX5" s="76" t="s">
        <v>92</v>
      </c>
      <c r="BY5" s="76" t="s">
        <v>93</v>
      </c>
      <c r="BZ5" s="76" t="s">
        <v>94</v>
      </c>
      <c r="CA5" s="76" t="s">
        <v>86</v>
      </c>
      <c r="CB5" s="76" t="s">
        <v>8</v>
      </c>
      <c r="CC5" s="76" t="s">
        <v>87</v>
      </c>
      <c r="CD5" s="76" t="s">
        <v>88</v>
      </c>
      <c r="CE5" s="76" t="s">
        <v>89</v>
      </c>
      <c r="CF5" s="76" t="s">
        <v>90</v>
      </c>
      <c r="CG5" s="76" t="s">
        <v>91</v>
      </c>
      <c r="CH5" s="76" t="s">
        <v>42</v>
      </c>
      <c r="CI5" s="76" t="s">
        <v>92</v>
      </c>
      <c r="CJ5" s="76" t="s">
        <v>93</v>
      </c>
      <c r="CK5" s="76" t="s">
        <v>94</v>
      </c>
      <c r="CL5" s="76" t="s">
        <v>86</v>
      </c>
      <c r="CM5" s="76" t="s">
        <v>8</v>
      </c>
      <c r="CN5" s="76" t="s">
        <v>87</v>
      </c>
      <c r="CO5" s="76" t="s">
        <v>88</v>
      </c>
      <c r="CP5" s="76" t="s">
        <v>89</v>
      </c>
      <c r="CQ5" s="76" t="s">
        <v>90</v>
      </c>
      <c r="CR5" s="76" t="s">
        <v>91</v>
      </c>
      <c r="CS5" s="76" t="s">
        <v>42</v>
      </c>
      <c r="CT5" s="76" t="s">
        <v>92</v>
      </c>
      <c r="CU5" s="76" t="s">
        <v>93</v>
      </c>
      <c r="CV5" s="76" t="s">
        <v>94</v>
      </c>
      <c r="CW5" s="76" t="s">
        <v>86</v>
      </c>
      <c r="CX5" s="76" t="s">
        <v>8</v>
      </c>
      <c r="CY5" s="76" t="s">
        <v>87</v>
      </c>
      <c r="CZ5" s="76" t="s">
        <v>88</v>
      </c>
      <c r="DA5" s="76" t="s">
        <v>89</v>
      </c>
      <c r="DB5" s="76" t="s">
        <v>90</v>
      </c>
      <c r="DC5" s="76" t="s">
        <v>91</v>
      </c>
      <c r="DD5" s="76" t="s">
        <v>42</v>
      </c>
      <c r="DE5" s="76" t="s">
        <v>92</v>
      </c>
      <c r="DF5" s="76" t="s">
        <v>93</v>
      </c>
      <c r="DG5" s="76" t="s">
        <v>94</v>
      </c>
      <c r="DH5" s="76" t="s">
        <v>86</v>
      </c>
      <c r="DI5" s="76" t="s">
        <v>8</v>
      </c>
      <c r="DJ5" s="76" t="s">
        <v>87</v>
      </c>
      <c r="DK5" s="76" t="s">
        <v>88</v>
      </c>
      <c r="DL5" s="76" t="s">
        <v>89</v>
      </c>
      <c r="DM5" s="76" t="s">
        <v>90</v>
      </c>
      <c r="DN5" s="76" t="s">
        <v>91</v>
      </c>
      <c r="DO5" s="76" t="s">
        <v>42</v>
      </c>
      <c r="DP5" s="76" t="s">
        <v>92</v>
      </c>
      <c r="DQ5" s="76" t="s">
        <v>93</v>
      </c>
      <c r="DR5" s="76" t="s">
        <v>94</v>
      </c>
      <c r="DS5" s="76" t="s">
        <v>86</v>
      </c>
      <c r="DT5" s="76" t="s">
        <v>8</v>
      </c>
      <c r="DU5" s="76" t="s">
        <v>87</v>
      </c>
      <c r="DV5" s="76" t="s">
        <v>88</v>
      </c>
      <c r="DW5" s="76" t="s">
        <v>89</v>
      </c>
      <c r="DX5" s="76" t="s">
        <v>90</v>
      </c>
      <c r="DY5" s="76" t="s">
        <v>91</v>
      </c>
      <c r="DZ5" s="76" t="s">
        <v>42</v>
      </c>
      <c r="EA5" s="76" t="s">
        <v>92</v>
      </c>
      <c r="EB5" s="76" t="s">
        <v>93</v>
      </c>
      <c r="EC5" s="76" t="s">
        <v>94</v>
      </c>
      <c r="ED5" s="76" t="s">
        <v>86</v>
      </c>
      <c r="EE5" s="76" t="s">
        <v>8</v>
      </c>
      <c r="EF5" s="76" t="s">
        <v>87</v>
      </c>
      <c r="EG5" s="76" t="s">
        <v>88</v>
      </c>
      <c r="EH5" s="76" t="s">
        <v>89</v>
      </c>
      <c r="EI5" s="76" t="s">
        <v>90</v>
      </c>
      <c r="EJ5" s="76" t="s">
        <v>91</v>
      </c>
      <c r="EK5" s="76" t="s">
        <v>42</v>
      </c>
      <c r="EL5" s="76" t="s">
        <v>92</v>
      </c>
      <c r="EM5" s="76" t="s">
        <v>93</v>
      </c>
      <c r="EN5" s="76" t="s">
        <v>94</v>
      </c>
    </row>
    <row r="6" spans="1:144" s="64" customFormat="1">
      <c r="A6" s="65" t="s">
        <v>15</v>
      </c>
      <c r="B6" s="70">
        <f t="shared" ref="B6:W6" si="1">B7</f>
        <v>2024</v>
      </c>
      <c r="C6" s="70">
        <f t="shared" si="1"/>
        <v>303437</v>
      </c>
      <c r="D6" s="70">
        <f t="shared" si="1"/>
        <v>46</v>
      </c>
      <c r="E6" s="70">
        <f t="shared" si="1"/>
        <v>1</v>
      </c>
      <c r="F6" s="70">
        <f t="shared" si="1"/>
        <v>0</v>
      </c>
      <c r="G6" s="70">
        <f t="shared" si="1"/>
        <v>5</v>
      </c>
      <c r="H6" s="70" t="str">
        <f t="shared" si="1"/>
        <v>和歌山県　九度山町</v>
      </c>
      <c r="I6" s="70" t="str">
        <f t="shared" si="1"/>
        <v>法適用</v>
      </c>
      <c r="J6" s="70" t="str">
        <f t="shared" si="1"/>
        <v>水道事業</v>
      </c>
      <c r="K6" s="70" t="str">
        <f t="shared" si="1"/>
        <v>簡易水道事業</v>
      </c>
      <c r="L6" s="70" t="str">
        <f t="shared" si="1"/>
        <v>C3</v>
      </c>
      <c r="M6" s="70" t="str">
        <f t="shared" si="1"/>
        <v>非設置</v>
      </c>
      <c r="N6" s="79" t="str">
        <f t="shared" si="1"/>
        <v>-</v>
      </c>
      <c r="O6" s="79">
        <f t="shared" si="1"/>
        <v>55.29</v>
      </c>
      <c r="P6" s="79">
        <f t="shared" si="1"/>
        <v>96.96</v>
      </c>
      <c r="Q6" s="79">
        <f t="shared" si="1"/>
        <v>3200</v>
      </c>
      <c r="R6" s="79">
        <f t="shared" si="1"/>
        <v>3760</v>
      </c>
      <c r="S6" s="79">
        <f t="shared" si="1"/>
        <v>44.15</v>
      </c>
      <c r="T6" s="79">
        <f t="shared" si="1"/>
        <v>85.16</v>
      </c>
      <c r="U6" s="79">
        <f t="shared" si="1"/>
        <v>3602</v>
      </c>
      <c r="V6" s="79">
        <f t="shared" si="1"/>
        <v>19.149999999999999</v>
      </c>
      <c r="W6" s="79">
        <f t="shared" si="1"/>
        <v>188.09</v>
      </c>
      <c r="X6" s="85" t="str">
        <f t="shared" ref="X6:AG6" si="2">IF(X7="",NA(),X7)</f>
        <v>-</v>
      </c>
      <c r="Y6" s="85" t="str">
        <f t="shared" si="2"/>
        <v>-</v>
      </c>
      <c r="Z6" s="85" t="str">
        <f t="shared" si="2"/>
        <v>-</v>
      </c>
      <c r="AA6" s="85">
        <f t="shared" si="2"/>
        <v>114.55</v>
      </c>
      <c r="AB6" s="85">
        <f t="shared" si="2"/>
        <v>102.26</v>
      </c>
      <c r="AC6" s="85" t="str">
        <f t="shared" si="2"/>
        <v>-</v>
      </c>
      <c r="AD6" s="85" t="str">
        <f t="shared" si="2"/>
        <v>-</v>
      </c>
      <c r="AE6" s="85" t="str">
        <f t="shared" si="2"/>
        <v>-</v>
      </c>
      <c r="AF6" s="85">
        <f t="shared" si="2"/>
        <v>103.1</v>
      </c>
      <c r="AG6" s="85">
        <f t="shared" si="2"/>
        <v>101.77</v>
      </c>
      <c r="AH6" s="79" t="str">
        <f>IF(AH7="","",IF(AH7="-","【-】","【"&amp;SUBSTITUTE(TEXT(AH7,"#,##0.00"),"-","△")&amp;"】"))</f>
        <v>【102.02】</v>
      </c>
      <c r="AI6" s="85" t="str">
        <f t="shared" ref="AI6:AR6" si="3">IF(AI7="",NA(),AI7)</f>
        <v>-</v>
      </c>
      <c r="AJ6" s="85" t="str">
        <f t="shared" si="3"/>
        <v>-</v>
      </c>
      <c r="AK6" s="85" t="str">
        <f t="shared" si="3"/>
        <v>-</v>
      </c>
      <c r="AL6" s="85">
        <f t="shared" si="3"/>
        <v>1.1100000000000001</v>
      </c>
      <c r="AM6" s="79">
        <f t="shared" si="3"/>
        <v>0</v>
      </c>
      <c r="AN6" s="85" t="str">
        <f t="shared" si="3"/>
        <v>-</v>
      </c>
      <c r="AO6" s="85" t="str">
        <f t="shared" si="3"/>
        <v>-</v>
      </c>
      <c r="AP6" s="85" t="str">
        <f t="shared" si="3"/>
        <v>-</v>
      </c>
      <c r="AQ6" s="85">
        <f t="shared" si="3"/>
        <v>27.32</v>
      </c>
      <c r="AR6" s="85">
        <f t="shared" si="3"/>
        <v>16.12</v>
      </c>
      <c r="AS6" s="79" t="str">
        <f>IF(AS7="","",IF(AS7="-","【-】","【"&amp;SUBSTITUTE(TEXT(AS7,"#,##0.00"),"-","△")&amp;"】"))</f>
        <v>【26.96】</v>
      </c>
      <c r="AT6" s="85" t="str">
        <f t="shared" ref="AT6:BC6" si="4">IF(AT7="",NA(),AT7)</f>
        <v>-</v>
      </c>
      <c r="AU6" s="85" t="str">
        <f t="shared" si="4"/>
        <v>-</v>
      </c>
      <c r="AV6" s="85" t="str">
        <f t="shared" si="4"/>
        <v>-</v>
      </c>
      <c r="AW6" s="85">
        <f t="shared" si="4"/>
        <v>66.010000000000005</v>
      </c>
      <c r="AX6" s="85">
        <f t="shared" si="4"/>
        <v>84.73</v>
      </c>
      <c r="AY6" s="85" t="str">
        <f t="shared" si="4"/>
        <v>-</v>
      </c>
      <c r="AZ6" s="85" t="str">
        <f t="shared" si="4"/>
        <v>-</v>
      </c>
      <c r="BA6" s="85" t="str">
        <f t="shared" si="4"/>
        <v>-</v>
      </c>
      <c r="BB6" s="85">
        <f t="shared" si="4"/>
        <v>217.55</v>
      </c>
      <c r="BC6" s="85">
        <f t="shared" si="4"/>
        <v>157.71</v>
      </c>
      <c r="BD6" s="79" t="str">
        <f>IF(BD7="","",IF(BD7="-","【-】","【"&amp;SUBSTITUTE(TEXT(BD7,"#,##0.00"),"-","△")&amp;"】"))</f>
        <v>【142.39】</v>
      </c>
      <c r="BE6" s="85" t="str">
        <f t="shared" ref="BE6:BN6" si="5">IF(BE7="",NA(),BE7)</f>
        <v>-</v>
      </c>
      <c r="BF6" s="85" t="str">
        <f t="shared" si="5"/>
        <v>-</v>
      </c>
      <c r="BG6" s="85" t="str">
        <f t="shared" si="5"/>
        <v>-</v>
      </c>
      <c r="BH6" s="85">
        <f t="shared" si="5"/>
        <v>1478.8</v>
      </c>
      <c r="BI6" s="85">
        <f t="shared" si="5"/>
        <v>984.65</v>
      </c>
      <c r="BJ6" s="85" t="str">
        <f t="shared" si="5"/>
        <v>-</v>
      </c>
      <c r="BK6" s="85" t="str">
        <f t="shared" si="5"/>
        <v>-</v>
      </c>
      <c r="BL6" s="85" t="str">
        <f t="shared" si="5"/>
        <v>-</v>
      </c>
      <c r="BM6" s="85">
        <f t="shared" si="5"/>
        <v>916.17</v>
      </c>
      <c r="BN6" s="85">
        <f t="shared" si="5"/>
        <v>958.97</v>
      </c>
      <c r="BO6" s="79" t="str">
        <f>IF(BO7="","",IF(BO7="-","【-】","【"&amp;SUBSTITUTE(TEXT(BO7,"#,##0.00"),"-","△")&amp;"】"))</f>
        <v>【1,043.36】</v>
      </c>
      <c r="BP6" s="85" t="str">
        <f t="shared" ref="BP6:BY6" si="6">IF(BP7="",NA(),BP7)</f>
        <v>-</v>
      </c>
      <c r="BQ6" s="85" t="str">
        <f t="shared" si="6"/>
        <v>-</v>
      </c>
      <c r="BR6" s="85" t="str">
        <f t="shared" si="6"/>
        <v>-</v>
      </c>
      <c r="BS6" s="85">
        <f t="shared" si="6"/>
        <v>48.92</v>
      </c>
      <c r="BT6" s="85">
        <f t="shared" si="6"/>
        <v>62.23</v>
      </c>
      <c r="BU6" s="85" t="str">
        <f t="shared" si="6"/>
        <v>-</v>
      </c>
      <c r="BV6" s="85" t="str">
        <f t="shared" si="6"/>
        <v>-</v>
      </c>
      <c r="BW6" s="85" t="str">
        <f t="shared" si="6"/>
        <v>-</v>
      </c>
      <c r="BX6" s="85">
        <f t="shared" si="6"/>
        <v>63.95</v>
      </c>
      <c r="BY6" s="85">
        <f t="shared" si="6"/>
        <v>61.25</v>
      </c>
      <c r="BZ6" s="79" t="str">
        <f>IF(BZ7="","",IF(BZ7="-","【-】","【"&amp;SUBSTITUTE(TEXT(BZ7,"#,##0.00"),"-","△")&amp;"】"))</f>
        <v>【56.19】</v>
      </c>
      <c r="CA6" s="85" t="str">
        <f t="shared" ref="CA6:CJ6" si="7">IF(CA7="",NA(),CA7)</f>
        <v>-</v>
      </c>
      <c r="CB6" s="85" t="str">
        <f t="shared" si="7"/>
        <v>-</v>
      </c>
      <c r="CC6" s="85" t="str">
        <f t="shared" si="7"/>
        <v>-</v>
      </c>
      <c r="CD6" s="85">
        <f t="shared" si="7"/>
        <v>243.95</v>
      </c>
      <c r="CE6" s="85">
        <f t="shared" si="7"/>
        <v>277.75</v>
      </c>
      <c r="CF6" s="85" t="str">
        <f t="shared" si="7"/>
        <v>-</v>
      </c>
      <c r="CG6" s="85" t="str">
        <f t="shared" si="7"/>
        <v>-</v>
      </c>
      <c r="CH6" s="85" t="str">
        <f t="shared" si="7"/>
        <v>-</v>
      </c>
      <c r="CI6" s="85">
        <f t="shared" si="7"/>
        <v>263.56</v>
      </c>
      <c r="CJ6" s="85">
        <f t="shared" si="7"/>
        <v>279.83</v>
      </c>
      <c r="CK6" s="79" t="str">
        <f>IF(CK7="","",IF(CK7="-","【-】","【"&amp;SUBSTITUTE(TEXT(CK7,"#,##0.00"),"-","△")&amp;"】"))</f>
        <v>【285.60】</v>
      </c>
      <c r="CL6" s="85" t="str">
        <f t="shared" ref="CL6:CU6" si="8">IF(CL7="",NA(),CL7)</f>
        <v>-</v>
      </c>
      <c r="CM6" s="85" t="str">
        <f t="shared" si="8"/>
        <v>-</v>
      </c>
      <c r="CN6" s="85" t="str">
        <f t="shared" si="8"/>
        <v>-</v>
      </c>
      <c r="CO6" s="85">
        <f t="shared" si="8"/>
        <v>54.67</v>
      </c>
      <c r="CP6" s="85">
        <f t="shared" si="8"/>
        <v>57.22</v>
      </c>
      <c r="CQ6" s="85" t="str">
        <f t="shared" si="8"/>
        <v>-</v>
      </c>
      <c r="CR6" s="85" t="str">
        <f t="shared" si="8"/>
        <v>-</v>
      </c>
      <c r="CS6" s="85" t="str">
        <f t="shared" si="8"/>
        <v>-</v>
      </c>
      <c r="CT6" s="85">
        <f t="shared" si="8"/>
        <v>53.4</v>
      </c>
      <c r="CU6" s="85">
        <f t="shared" si="8"/>
        <v>54.69</v>
      </c>
      <c r="CV6" s="79" t="str">
        <f>IF(CV7="","",IF(CV7="-","【-】","【"&amp;SUBSTITUTE(TEXT(CV7,"#,##0.00"),"-","△")&amp;"】"))</f>
        <v>【48.33】</v>
      </c>
      <c r="CW6" s="85" t="str">
        <f t="shared" ref="CW6:DF6" si="9">IF(CW7="",NA(),CW7)</f>
        <v>-</v>
      </c>
      <c r="CX6" s="85" t="str">
        <f t="shared" si="9"/>
        <v>-</v>
      </c>
      <c r="CY6" s="85" t="str">
        <f t="shared" si="9"/>
        <v>-</v>
      </c>
      <c r="CZ6" s="85">
        <f t="shared" si="9"/>
        <v>78.31</v>
      </c>
      <c r="DA6" s="85">
        <f t="shared" si="9"/>
        <v>73.849999999999994</v>
      </c>
      <c r="DB6" s="85" t="str">
        <f t="shared" si="9"/>
        <v>-</v>
      </c>
      <c r="DC6" s="85" t="str">
        <f t="shared" si="9"/>
        <v>-</v>
      </c>
      <c r="DD6" s="85" t="str">
        <f t="shared" si="9"/>
        <v>-</v>
      </c>
      <c r="DE6" s="85">
        <f t="shared" si="9"/>
        <v>72.53</v>
      </c>
      <c r="DF6" s="85">
        <f t="shared" si="9"/>
        <v>71.44</v>
      </c>
      <c r="DG6" s="79" t="str">
        <f>IF(DG7="","",IF(DG7="-","【-】","【"&amp;SUBSTITUTE(TEXT(DG7,"#,##0.00"),"-","△")&amp;"】"))</f>
        <v>【70.34】</v>
      </c>
      <c r="DH6" s="85" t="str">
        <f t="shared" ref="DH6:DQ6" si="10">IF(DH7="",NA(),DH7)</f>
        <v>-</v>
      </c>
      <c r="DI6" s="85" t="str">
        <f t="shared" si="10"/>
        <v>-</v>
      </c>
      <c r="DJ6" s="85" t="str">
        <f t="shared" si="10"/>
        <v>-</v>
      </c>
      <c r="DK6" s="85">
        <f t="shared" si="10"/>
        <v>4.6900000000000004</v>
      </c>
      <c r="DL6" s="85">
        <f t="shared" si="10"/>
        <v>9.25</v>
      </c>
      <c r="DM6" s="85" t="str">
        <f t="shared" si="10"/>
        <v>-</v>
      </c>
      <c r="DN6" s="85" t="str">
        <f t="shared" si="10"/>
        <v>-</v>
      </c>
      <c r="DO6" s="85" t="str">
        <f t="shared" si="10"/>
        <v>-</v>
      </c>
      <c r="DP6" s="85">
        <f t="shared" si="10"/>
        <v>40.46</v>
      </c>
      <c r="DQ6" s="85">
        <f t="shared" si="10"/>
        <v>37.1</v>
      </c>
      <c r="DR6" s="79" t="str">
        <f>IF(DR7="","",IF(DR7="-","【-】","【"&amp;SUBSTITUTE(TEXT(DR7,"#,##0.00"),"-","△")&amp;"】"))</f>
        <v>【35.50】</v>
      </c>
      <c r="DS6" s="85" t="str">
        <f t="shared" ref="DS6:EB6" si="11">IF(DS7="",NA(),DS7)</f>
        <v>-</v>
      </c>
      <c r="DT6" s="85" t="str">
        <f t="shared" si="11"/>
        <v>-</v>
      </c>
      <c r="DU6" s="85" t="str">
        <f t="shared" si="11"/>
        <v>-</v>
      </c>
      <c r="DV6" s="79">
        <f t="shared" si="11"/>
        <v>0</v>
      </c>
      <c r="DW6" s="79">
        <f t="shared" si="11"/>
        <v>0</v>
      </c>
      <c r="DX6" s="85" t="str">
        <f t="shared" si="11"/>
        <v>-</v>
      </c>
      <c r="DY6" s="85" t="str">
        <f t="shared" si="11"/>
        <v>-</v>
      </c>
      <c r="DZ6" s="85" t="str">
        <f t="shared" si="11"/>
        <v>-</v>
      </c>
      <c r="EA6" s="85">
        <f t="shared" si="11"/>
        <v>22.77</v>
      </c>
      <c r="EB6" s="85">
        <f t="shared" si="11"/>
        <v>18.22</v>
      </c>
      <c r="EC6" s="79" t="str">
        <f>IF(EC7="","",IF(EC7="-","【-】","【"&amp;SUBSTITUTE(TEXT(EC7,"#,##0.00"),"-","△")&amp;"】"))</f>
        <v>【16.16】</v>
      </c>
      <c r="ED6" s="85" t="str">
        <f t="shared" ref="ED6:EM6" si="12">IF(ED7="",NA(),ED7)</f>
        <v>-</v>
      </c>
      <c r="EE6" s="85" t="str">
        <f t="shared" si="12"/>
        <v>-</v>
      </c>
      <c r="EF6" s="85" t="str">
        <f t="shared" si="12"/>
        <v>-</v>
      </c>
      <c r="EG6" s="85">
        <f t="shared" si="12"/>
        <v>0.6</v>
      </c>
      <c r="EH6" s="85">
        <f t="shared" si="12"/>
        <v>0.76</v>
      </c>
      <c r="EI6" s="85" t="str">
        <f t="shared" si="12"/>
        <v>-</v>
      </c>
      <c r="EJ6" s="85" t="str">
        <f t="shared" si="12"/>
        <v>-</v>
      </c>
      <c r="EK6" s="85" t="str">
        <f t="shared" si="12"/>
        <v>-</v>
      </c>
      <c r="EL6" s="85">
        <f t="shared" si="12"/>
        <v>0.49</v>
      </c>
      <c r="EM6" s="85">
        <f t="shared" si="12"/>
        <v>0.32</v>
      </c>
      <c r="EN6" s="79" t="str">
        <f>IF(EN7="","",IF(EN7="-","【-】","【"&amp;SUBSTITUTE(TEXT(EN7,"#,##0.00"),"-","△")&amp;"】"))</f>
        <v>【0.28】</v>
      </c>
    </row>
    <row r="7" spans="1:144" s="64" customFormat="1">
      <c r="A7" s="65"/>
      <c r="B7" s="71">
        <v>2024</v>
      </c>
      <c r="C7" s="71">
        <v>303437</v>
      </c>
      <c r="D7" s="71">
        <v>46</v>
      </c>
      <c r="E7" s="71">
        <v>1</v>
      </c>
      <c r="F7" s="71">
        <v>0</v>
      </c>
      <c r="G7" s="71">
        <v>5</v>
      </c>
      <c r="H7" s="71" t="s">
        <v>59</v>
      </c>
      <c r="I7" s="71" t="s">
        <v>95</v>
      </c>
      <c r="J7" s="71" t="s">
        <v>96</v>
      </c>
      <c r="K7" s="71" t="s">
        <v>97</v>
      </c>
      <c r="L7" s="71" t="s">
        <v>98</v>
      </c>
      <c r="M7" s="71" t="s">
        <v>99</v>
      </c>
      <c r="N7" s="80" t="s">
        <v>100</v>
      </c>
      <c r="O7" s="80">
        <v>55.29</v>
      </c>
      <c r="P7" s="80">
        <v>96.96</v>
      </c>
      <c r="Q7" s="80">
        <v>3200</v>
      </c>
      <c r="R7" s="80">
        <v>3760</v>
      </c>
      <c r="S7" s="80">
        <v>44.15</v>
      </c>
      <c r="T7" s="80">
        <v>85.16</v>
      </c>
      <c r="U7" s="80">
        <v>3602</v>
      </c>
      <c r="V7" s="80">
        <v>19.149999999999999</v>
      </c>
      <c r="W7" s="80">
        <v>188.09</v>
      </c>
      <c r="X7" s="80" t="s">
        <v>100</v>
      </c>
      <c r="Y7" s="80" t="s">
        <v>100</v>
      </c>
      <c r="Z7" s="80" t="s">
        <v>100</v>
      </c>
      <c r="AA7" s="80">
        <v>114.55</v>
      </c>
      <c r="AB7" s="80">
        <v>102.26</v>
      </c>
      <c r="AC7" s="80" t="s">
        <v>100</v>
      </c>
      <c r="AD7" s="80" t="s">
        <v>100</v>
      </c>
      <c r="AE7" s="80" t="s">
        <v>100</v>
      </c>
      <c r="AF7" s="80">
        <v>103.1</v>
      </c>
      <c r="AG7" s="80">
        <v>101.77</v>
      </c>
      <c r="AH7" s="80">
        <v>102.02</v>
      </c>
      <c r="AI7" s="80" t="s">
        <v>100</v>
      </c>
      <c r="AJ7" s="80" t="s">
        <v>100</v>
      </c>
      <c r="AK7" s="80" t="s">
        <v>100</v>
      </c>
      <c r="AL7" s="80">
        <v>1.1100000000000001</v>
      </c>
      <c r="AM7" s="80">
        <v>0</v>
      </c>
      <c r="AN7" s="80" t="s">
        <v>100</v>
      </c>
      <c r="AO7" s="80" t="s">
        <v>100</v>
      </c>
      <c r="AP7" s="80" t="s">
        <v>100</v>
      </c>
      <c r="AQ7" s="80">
        <v>27.32</v>
      </c>
      <c r="AR7" s="80">
        <v>16.12</v>
      </c>
      <c r="AS7" s="80">
        <v>26.96</v>
      </c>
      <c r="AT7" s="80" t="s">
        <v>100</v>
      </c>
      <c r="AU7" s="80" t="s">
        <v>100</v>
      </c>
      <c r="AV7" s="80" t="s">
        <v>100</v>
      </c>
      <c r="AW7" s="80">
        <v>66.010000000000005</v>
      </c>
      <c r="AX7" s="80">
        <v>84.73</v>
      </c>
      <c r="AY7" s="80" t="s">
        <v>100</v>
      </c>
      <c r="AZ7" s="80" t="s">
        <v>100</v>
      </c>
      <c r="BA7" s="80" t="s">
        <v>100</v>
      </c>
      <c r="BB7" s="80">
        <v>217.55</v>
      </c>
      <c r="BC7" s="80">
        <v>157.71</v>
      </c>
      <c r="BD7" s="80">
        <v>142.38999999999999</v>
      </c>
      <c r="BE7" s="80" t="s">
        <v>100</v>
      </c>
      <c r="BF7" s="80" t="s">
        <v>100</v>
      </c>
      <c r="BG7" s="80" t="s">
        <v>100</v>
      </c>
      <c r="BH7" s="80">
        <v>1478.8</v>
      </c>
      <c r="BI7" s="80">
        <v>984.65</v>
      </c>
      <c r="BJ7" s="80" t="s">
        <v>100</v>
      </c>
      <c r="BK7" s="80" t="s">
        <v>100</v>
      </c>
      <c r="BL7" s="80" t="s">
        <v>100</v>
      </c>
      <c r="BM7" s="80">
        <v>916.17</v>
      </c>
      <c r="BN7" s="80">
        <v>958.97</v>
      </c>
      <c r="BO7" s="80">
        <v>1043.3599999999999</v>
      </c>
      <c r="BP7" s="80" t="s">
        <v>100</v>
      </c>
      <c r="BQ7" s="80" t="s">
        <v>100</v>
      </c>
      <c r="BR7" s="80" t="s">
        <v>100</v>
      </c>
      <c r="BS7" s="80">
        <v>48.92</v>
      </c>
      <c r="BT7" s="80">
        <v>62.23</v>
      </c>
      <c r="BU7" s="80" t="s">
        <v>100</v>
      </c>
      <c r="BV7" s="80" t="s">
        <v>100</v>
      </c>
      <c r="BW7" s="80" t="s">
        <v>100</v>
      </c>
      <c r="BX7" s="80">
        <v>63.95</v>
      </c>
      <c r="BY7" s="80">
        <v>61.25</v>
      </c>
      <c r="BZ7" s="80">
        <v>56.19</v>
      </c>
      <c r="CA7" s="80" t="s">
        <v>100</v>
      </c>
      <c r="CB7" s="80" t="s">
        <v>100</v>
      </c>
      <c r="CC7" s="80" t="s">
        <v>100</v>
      </c>
      <c r="CD7" s="80">
        <v>243.95</v>
      </c>
      <c r="CE7" s="80">
        <v>277.75</v>
      </c>
      <c r="CF7" s="80" t="s">
        <v>100</v>
      </c>
      <c r="CG7" s="80" t="s">
        <v>100</v>
      </c>
      <c r="CH7" s="80" t="s">
        <v>100</v>
      </c>
      <c r="CI7" s="80">
        <v>263.56</v>
      </c>
      <c r="CJ7" s="80">
        <v>279.83</v>
      </c>
      <c r="CK7" s="80">
        <v>285.60000000000002</v>
      </c>
      <c r="CL7" s="80" t="s">
        <v>100</v>
      </c>
      <c r="CM7" s="80" t="s">
        <v>100</v>
      </c>
      <c r="CN7" s="80" t="s">
        <v>100</v>
      </c>
      <c r="CO7" s="80">
        <v>54.67</v>
      </c>
      <c r="CP7" s="80">
        <v>57.22</v>
      </c>
      <c r="CQ7" s="80" t="s">
        <v>100</v>
      </c>
      <c r="CR7" s="80" t="s">
        <v>100</v>
      </c>
      <c r="CS7" s="80" t="s">
        <v>100</v>
      </c>
      <c r="CT7" s="80">
        <v>53.4</v>
      </c>
      <c r="CU7" s="80">
        <v>54.69</v>
      </c>
      <c r="CV7" s="80">
        <v>48.33</v>
      </c>
      <c r="CW7" s="80" t="s">
        <v>100</v>
      </c>
      <c r="CX7" s="80" t="s">
        <v>100</v>
      </c>
      <c r="CY7" s="80" t="s">
        <v>100</v>
      </c>
      <c r="CZ7" s="80">
        <v>78.31</v>
      </c>
      <c r="DA7" s="80">
        <v>73.849999999999994</v>
      </c>
      <c r="DB7" s="80" t="s">
        <v>100</v>
      </c>
      <c r="DC7" s="80" t="s">
        <v>100</v>
      </c>
      <c r="DD7" s="80" t="s">
        <v>100</v>
      </c>
      <c r="DE7" s="80">
        <v>72.53</v>
      </c>
      <c r="DF7" s="80">
        <v>71.44</v>
      </c>
      <c r="DG7" s="80">
        <v>70.34</v>
      </c>
      <c r="DH7" s="80" t="s">
        <v>100</v>
      </c>
      <c r="DI7" s="80" t="s">
        <v>100</v>
      </c>
      <c r="DJ7" s="80" t="s">
        <v>100</v>
      </c>
      <c r="DK7" s="80">
        <v>4.6900000000000004</v>
      </c>
      <c r="DL7" s="80">
        <v>9.25</v>
      </c>
      <c r="DM7" s="80" t="s">
        <v>100</v>
      </c>
      <c r="DN7" s="80" t="s">
        <v>100</v>
      </c>
      <c r="DO7" s="80" t="s">
        <v>100</v>
      </c>
      <c r="DP7" s="80">
        <v>40.46</v>
      </c>
      <c r="DQ7" s="80">
        <v>37.1</v>
      </c>
      <c r="DR7" s="80">
        <v>35.5</v>
      </c>
      <c r="DS7" s="80" t="s">
        <v>100</v>
      </c>
      <c r="DT7" s="80" t="s">
        <v>100</v>
      </c>
      <c r="DU7" s="80" t="s">
        <v>100</v>
      </c>
      <c r="DV7" s="80">
        <v>0</v>
      </c>
      <c r="DW7" s="80">
        <v>0</v>
      </c>
      <c r="DX7" s="80" t="s">
        <v>100</v>
      </c>
      <c r="DY7" s="80" t="s">
        <v>100</v>
      </c>
      <c r="DZ7" s="80" t="s">
        <v>100</v>
      </c>
      <c r="EA7" s="80">
        <v>22.77</v>
      </c>
      <c r="EB7" s="80">
        <v>18.22</v>
      </c>
      <c r="EC7" s="80">
        <v>16.16</v>
      </c>
      <c r="ED7" s="80" t="s">
        <v>100</v>
      </c>
      <c r="EE7" s="80" t="s">
        <v>100</v>
      </c>
      <c r="EF7" s="80" t="s">
        <v>100</v>
      </c>
      <c r="EG7" s="80">
        <v>0.6</v>
      </c>
      <c r="EH7" s="80">
        <v>0.76</v>
      </c>
      <c r="EI7" s="80" t="s">
        <v>100</v>
      </c>
      <c r="EJ7" s="80" t="s">
        <v>100</v>
      </c>
      <c r="EK7" s="80" t="s">
        <v>100</v>
      </c>
      <c r="EL7" s="80">
        <v>0.49</v>
      </c>
      <c r="EM7" s="80">
        <v>0.32</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101</v>
      </c>
      <c r="C9" s="66" t="s">
        <v>102</v>
      </c>
      <c r="D9" s="66" t="s">
        <v>103</v>
      </c>
      <c r="E9" s="66" t="s">
        <v>104</v>
      </c>
      <c r="F9" s="66" t="s">
        <v>105</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61</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63</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狹間　新司</cp:lastModifiedBy>
  <dcterms:created xsi:type="dcterms:W3CDTF">2025-12-12T09:20:48Z</dcterms:created>
  <dcterms:modified xsi:type="dcterms:W3CDTF">2026-02-05T00:09:25Z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2026-02-05T00:09:25Z</vt:filetime>
  </property>
</Properties>
</file>