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eB+QUv02Xd1Ls3s2SXHUxa/TrGkS5IlIMHmO4Yl4wF10nKcfdBtzEJDeXZ4qZqMqRyBPGKG6znVQl+3GshhNw==" workbookSaltValue="iLMoHwRKdbyEJyxgbLPsD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<sst xmlns="http://schemas.openxmlformats.org/spreadsheetml/2006/main" xmlns:r="http://schemas.openxmlformats.org/officeDocument/2006/relationships" count="116" uniqueCount="116">
  <si>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</si>
  <si>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</si>
  <si>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</si>
  <si>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</si>
  <si>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</si>
  <si>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</si>
  <si>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</si>
  <si>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</si>
  <si>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</si>
  <si>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</si>
  <si>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</si>
  <si>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</si>
  <si>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</si>
  <si>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</si>
  <si>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</si>
  <si>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</si>
  <si>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</si>
  <si>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</si>
  <si>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</si>
  <si>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</si>
  <si>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</si>
  <si>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</si>
  <si>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</si>
  <si>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</si>
  <si>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</si>
  <si>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</si>
  <si>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</si>
  <si>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</si>
  <si>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</si>
  <si>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</si>
  <si>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</si>
  <si>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</si>
  <si>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</si>
  <si>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</si>
  <si>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</si>
  <si>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</si>
  <si>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</si>
  <si>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</si>
  <si>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</si>
  <si>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</si>
  <si>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</si>
  <si>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</si>
  <si>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</si>
  <si>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</si>
  <si>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</si>
  <si>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</si>
  <si>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</si>
  <si>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</si>
  <si>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</si>
  <si>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</si>
  <si>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</si>
  <si>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</si>
  <si>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</si>
  <si>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</si>
  <si>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</si>
  <si>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</si>
  <si>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</si>
  <si>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</si>
  <si>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</si>
  <si>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</si>
  <si>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</si>
  <si>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</si>
  <si>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</si>
  <si>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</si>
  <si>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</si>
  <si>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</si>
  <si>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</si>
  <si>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</si>
  <si>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</si>
  <si>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</si>
  <si>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</si>
  <si>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</si>
  <si>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</si>
  <si>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</si>
  <si>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</si>
  <si>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</si>
  <si>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</si>
  <si>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</si>
  <si>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</si>
  <si>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</si>
  <si>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</si>
  <si>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</si>
  <si>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</si>
  <si>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</si>
  <si>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</si>
  <si>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</si>
  <si>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</si>
  <si>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</si>
  <si>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</si>
  <si>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</si>
  <si>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</si>
  <si>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</si>
  <si>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</si>
  <si>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</si>
  <si>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</si>
  <si>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</si>
  <si>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九度山町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</si>
  <si>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</si>
  <si>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</si>
  <si>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</si>
  <si>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</si>
  <si>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</si>
  <si>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</si>
  <si>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</si>
  <si>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</si>
  <si>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</si>
  <si>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</si>
  <si>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</si>
  <si>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</si>
  <si>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</si>
  <si>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</si>
  <si>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</si>
  <si>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</si>
  <si>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九度山町の農業集落排水事業は、椎出地区（平成１１年８月供用開始）、河根地区（平成１９年２月供用開始）の２か所の処理施設を保有しています。⑧水洗化率は、全国平均、類似団体並みであるものの、人口減に伴い利用者数の減少が続き、年々料金収入が減少しています。
　①収益的収支比率は、令和２年度においては、少し減少しましたが、それ以降は事業や地方債償還額の減少により改善傾向となっています。
　また、④企業債残高対事業規模比率及び⑤経費回収率は全国平均、類似団体と比較しても低い状況にあり、料金収入では賄うことができないため、一般会計からの繰入に依存している状況にあります。
　今後も利用人数の減少により、ますます厳しい状況が想定されるため、維持管理費等の費用を削減する観点から公共下水道との接続（統合）を前向きに検討していく。</t>
    <rPh sb="331" eb="333">
      <t>カンテン</t>
    </rPh>
    <rPh sb="349" eb="351">
      <t>マエム</t>
    </rPh>
    <rPh sb="353" eb="355">
      <t>ケントウ</t>
    </rPh>
    <phoneticPr fontId="1"/>
  </si>
  <si>
    <t>　椎出地区は、供用開始後２３年が経過し、計装機器、ポンプ類、ブロアー類で耐用年数を経過したものがあり、計画的に更新していく必要があります。
　河根地区についても供用開始後１５年が経過し、耐用年数が経過したものがありますので、同様に更新していく必要があります。</t>
  </si>
  <si>
    <t>　今後、人口減少及び少子高齢化により、経営状況が厳しくなることが予想されますので、令和５年度からの法適用化に合わせて、経営戦略の改訂を行い、その結果を集落排水使用料の値上げに反映していきます。
　なお、椎出地区においては、施設・機械が耐用年数を迎え、更新費用削減のため、令和９年４月を目処に公共下水道への接続（統合）を視野に入れています。</t>
    <rPh sb="111" eb="113">
      <t>シセツ</t>
    </rPh>
    <rPh sb="114" eb="116">
      <t>キカイ</t>
    </rPh>
    <rPh sb="125" eb="127">
      <t>コウシン</t>
    </rPh>
    <rPh sb="127" eb="129">
      <t>ヒヨウ</t>
    </rPh>
    <rPh sb="129" eb="131">
      <t>サクゲン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</si>
</sst>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2.e-002</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54.93</c:v>
                </c:pt>
                <c:pt idx="1">
                  <c:v>53.99</c:v>
                </c:pt>
                <c:pt idx="2">
                  <c:v>52.11</c:v>
                </c:pt>
                <c:pt idx="3">
                  <c:v>50.7</c:v>
                </c:pt>
                <c:pt idx="4">
                  <c:v>50.23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50.68</c:v>
                </c:pt>
                <c:pt idx="1">
                  <c:v>50.14</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89.49</c:v>
                </c:pt>
                <c:pt idx="1">
                  <c:v>83.38</c:v>
                </c:pt>
                <c:pt idx="2">
                  <c:v>83.61</c:v>
                </c:pt>
                <c:pt idx="3">
                  <c:v>85.35</c:v>
                </c:pt>
                <c:pt idx="4">
                  <c:v>85.3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84.86</c:v>
                </c:pt>
                <c:pt idx="1">
                  <c:v>84.98</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67.37</c:v>
                </c:pt>
                <c:pt idx="1">
                  <c:v>68.91</c:v>
                </c:pt>
                <c:pt idx="2">
                  <c:v>66.680000000000007</c:v>
                </c:pt>
                <c:pt idx="3">
                  <c:v>69.900000000000006</c:v>
                </c:pt>
                <c:pt idx="4">
                  <c:v>71.010000000000005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3055.11</c:v>
                </c:pt>
                <c:pt idx="1">
                  <c:v>51.08</c:v>
                </c:pt>
                <c:pt idx="2">
                  <c:v>49.27</c:v>
                </c:pt>
                <c:pt idx="3">
                  <c:v>88.37</c:v>
                </c:pt>
                <c:pt idx="4">
                  <c:v>100.26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789.46</c:v>
                </c:pt>
                <c:pt idx="1">
                  <c:v>826.83</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34.46</c:v>
                </c:pt>
                <c:pt idx="1">
                  <c:v>36.17</c:v>
                </c:pt>
                <c:pt idx="2">
                  <c:v>33.270000000000003</c:v>
                </c:pt>
                <c:pt idx="3">
                  <c:v>34.24</c:v>
                </c:pt>
                <c:pt idx="4">
                  <c:v>34.01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57.77</c:v>
                </c:pt>
                <c:pt idx="1">
                  <c:v>57.31</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500.47</c:v>
                </c:pt>
                <c:pt idx="1">
                  <c:v>479.25</c:v>
                </c:pt>
                <c:pt idx="2">
                  <c:v>530.78</c:v>
                </c:pt>
                <c:pt idx="3">
                  <c:v>533.48</c:v>
                </c:pt>
                <c:pt idx="4">
                  <c:v>456.65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274.35000000000002</c:v>
                </c:pt>
                <c:pt idx="1">
                  <c:v>273.52</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I1" workbookViewId="0">
      <selection activeCell="CE26" sqref="CE2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3840</v>
      </c>
      <c r="AM8" s="21"/>
      <c r="AN8" s="21"/>
      <c r="AO8" s="21"/>
      <c r="AP8" s="21"/>
      <c r="AQ8" s="21"/>
      <c r="AR8" s="21"/>
      <c r="AS8" s="21"/>
      <c r="AT8" s="7">
        <f>データ!T6</f>
        <v>44.15</v>
      </c>
      <c r="AU8" s="7"/>
      <c r="AV8" s="7"/>
      <c r="AW8" s="7"/>
      <c r="AX8" s="7"/>
      <c r="AY8" s="7"/>
      <c r="AZ8" s="7"/>
      <c r="BA8" s="7"/>
      <c r="BB8" s="7">
        <f>データ!U6</f>
        <v>86.98</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9.15</v>
      </c>
      <c r="Q10" s="7"/>
      <c r="R10" s="7"/>
      <c r="S10" s="7"/>
      <c r="T10" s="7"/>
      <c r="U10" s="7"/>
      <c r="V10" s="7"/>
      <c r="W10" s="7">
        <f>データ!Q6</f>
        <v>100</v>
      </c>
      <c r="X10" s="7"/>
      <c r="Y10" s="7"/>
      <c r="Z10" s="7"/>
      <c r="AA10" s="7"/>
      <c r="AB10" s="7"/>
      <c r="AC10" s="7"/>
      <c r="AD10" s="21">
        <f>データ!R6</f>
        <v>4100</v>
      </c>
      <c r="AE10" s="21"/>
      <c r="AF10" s="21"/>
      <c r="AG10" s="21"/>
      <c r="AH10" s="21"/>
      <c r="AI10" s="21"/>
      <c r="AJ10" s="21"/>
      <c r="AK10" s="2"/>
      <c r="AL10" s="21">
        <f>データ!V6</f>
        <v>347</v>
      </c>
      <c r="AM10" s="21"/>
      <c r="AN10" s="21"/>
      <c r="AO10" s="21"/>
      <c r="AP10" s="21"/>
      <c r="AQ10" s="21"/>
      <c r="AR10" s="21"/>
      <c r="AS10" s="21"/>
      <c r="AT10" s="7">
        <f>データ!W6</f>
        <v>0.23</v>
      </c>
      <c r="AU10" s="7"/>
      <c r="AV10" s="7"/>
      <c r="AW10" s="7"/>
      <c r="AX10" s="7"/>
      <c r="AY10" s="7"/>
      <c r="AZ10" s="7"/>
      <c r="BA10" s="7"/>
      <c r="BB10" s="7">
        <f>データ!X6</f>
        <v>1508.7</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9</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【809.19】</v>
      </c>
      <c r="I86" s="12" t="str">
        <f>データ!CA6</f>
        <v>【57.02】</v>
      </c>
      <c r="J86" s="12" t="str">
        <f>データ!CL6</f>
        <v>【273.68】</v>
      </c>
      <c r="K86" s="12" t="str">
        <f>データ!CW6</f>
        <v>【52.55】</v>
      </c>
      <c r="L86" s="12" t="str">
        <f>データ!DH6</f>
        <v>【87.30】</v>
      </c>
      <c r="M86" s="12" t="s">
        <v>39</v>
      </c>
      <c r="N86" s="12" t="s">
        <v>39</v>
      </c>
      <c r="O86" s="12" t="str">
        <f>データ!EO6</f>
        <v>【0.02】</v>
      </c>
    </row>
  </sheetData>
  <sheetProtection algorithmName="SHA-512" hashValue="BtuY1EoLAT82iFrcu7F6L+jZqIRPppbPf9nbUWl3F4mKvurqROevQc6TSHQ/bGAvk4ylz+Jdw/ECyV6k7sWleA==" saltValue="61BwP+RAtEcUxt5VoIs3A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58</v>
      </c>
      <c r="D3" s="58" t="s">
        <v>59</v>
      </c>
      <c r="E3" s="58" t="s">
        <v>5</v>
      </c>
      <c r="F3" s="58" t="s">
        <v>4</v>
      </c>
      <c r="G3" s="58" t="s">
        <v>23</v>
      </c>
      <c r="H3" s="65" t="s">
        <v>55</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6</v>
      </c>
      <c r="N5" s="67" t="s">
        <v>74</v>
      </c>
      <c r="O5" s="67" t="s">
        <v>75</v>
      </c>
      <c r="P5" s="67" t="s">
        <v>76</v>
      </c>
      <c r="Q5" s="67" t="s">
        <v>77</v>
      </c>
      <c r="R5" s="67" t="s">
        <v>78</v>
      </c>
      <c r="S5" s="67" t="s">
        <v>79</v>
      </c>
      <c r="T5" s="67" t="s">
        <v>80</v>
      </c>
      <c r="U5" s="67" t="s">
        <v>64</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44</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5" s="55" customFormat="1">
      <c r="A6" s="56" t="s">
        <v>95</v>
      </c>
      <c r="B6" s="61">
        <f t="shared" ref="B6:X6" si="1">B7</f>
        <v>2022</v>
      </c>
      <c r="C6" s="61">
        <f t="shared" si="1"/>
        <v>303437</v>
      </c>
      <c r="D6" s="61">
        <f t="shared" si="1"/>
        <v>47</v>
      </c>
      <c r="E6" s="61">
        <f t="shared" si="1"/>
        <v>17</v>
      </c>
      <c r="F6" s="61">
        <f t="shared" si="1"/>
        <v>5</v>
      </c>
      <c r="G6" s="61">
        <f t="shared" si="1"/>
        <v>0</v>
      </c>
      <c r="H6" s="61" t="str">
        <f t="shared" si="1"/>
        <v>和歌山県　九度山町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9.15</v>
      </c>
      <c r="Q6" s="70">
        <f t="shared" si="1"/>
        <v>100</v>
      </c>
      <c r="R6" s="70">
        <f t="shared" si="1"/>
        <v>4100</v>
      </c>
      <c r="S6" s="70">
        <f t="shared" si="1"/>
        <v>3840</v>
      </c>
      <c r="T6" s="70">
        <f t="shared" si="1"/>
        <v>44.15</v>
      </c>
      <c r="U6" s="70">
        <f t="shared" si="1"/>
        <v>86.98</v>
      </c>
      <c r="V6" s="70">
        <f t="shared" si="1"/>
        <v>347</v>
      </c>
      <c r="W6" s="70">
        <f t="shared" si="1"/>
        <v>0.23</v>
      </c>
      <c r="X6" s="70">
        <f t="shared" si="1"/>
        <v>1508.7</v>
      </c>
      <c r="Y6" s="78">
        <f t="shared" ref="Y6:AH6" si="2">IF(Y7="",NA(),Y7)</f>
        <v>67.37</v>
      </c>
      <c r="Z6" s="78">
        <f t="shared" si="2"/>
        <v>68.91</v>
      </c>
      <c r="AA6" s="78">
        <f t="shared" si="2"/>
        <v>66.680000000000007</v>
      </c>
      <c r="AB6" s="78">
        <f t="shared" si="2"/>
        <v>69.900000000000006</v>
      </c>
      <c r="AC6" s="78">
        <f t="shared" si="2"/>
        <v>71.010000000000005</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3055.11</v>
      </c>
      <c r="BG6" s="78">
        <f t="shared" si="5"/>
        <v>51.08</v>
      </c>
      <c r="BH6" s="78">
        <f t="shared" si="5"/>
        <v>49.27</v>
      </c>
      <c r="BI6" s="78">
        <f t="shared" si="5"/>
        <v>88.37</v>
      </c>
      <c r="BJ6" s="78">
        <f t="shared" si="5"/>
        <v>100.26</v>
      </c>
      <c r="BK6" s="78">
        <f t="shared" si="5"/>
        <v>789.46</v>
      </c>
      <c r="BL6" s="78">
        <f t="shared" si="5"/>
        <v>826.83</v>
      </c>
      <c r="BM6" s="78">
        <f t="shared" si="5"/>
        <v>867.83</v>
      </c>
      <c r="BN6" s="78">
        <f t="shared" si="5"/>
        <v>791.76</v>
      </c>
      <c r="BO6" s="78">
        <f t="shared" si="5"/>
        <v>900.82</v>
      </c>
      <c r="BP6" s="70" t="str">
        <f>IF(BP7="","",IF(BP7="-","【-】","【"&amp;SUBSTITUTE(TEXT(BP7,"#,##0.00"),"-","△")&amp;"】"))</f>
        <v>【809.19】</v>
      </c>
      <c r="BQ6" s="78">
        <f t="shared" ref="BQ6:BZ6" si="6">IF(BQ7="",NA(),BQ7)</f>
        <v>34.46</v>
      </c>
      <c r="BR6" s="78">
        <f t="shared" si="6"/>
        <v>36.17</v>
      </c>
      <c r="BS6" s="78">
        <f t="shared" si="6"/>
        <v>33.270000000000003</v>
      </c>
      <c r="BT6" s="78">
        <f t="shared" si="6"/>
        <v>34.24</v>
      </c>
      <c r="BU6" s="78">
        <f t="shared" si="6"/>
        <v>34.01</v>
      </c>
      <c r="BV6" s="78">
        <f t="shared" si="6"/>
        <v>57.77</v>
      </c>
      <c r="BW6" s="78">
        <f t="shared" si="6"/>
        <v>57.31</v>
      </c>
      <c r="BX6" s="78">
        <f t="shared" si="6"/>
        <v>57.08</v>
      </c>
      <c r="BY6" s="78">
        <f t="shared" si="6"/>
        <v>56.26</v>
      </c>
      <c r="BZ6" s="78">
        <f t="shared" si="6"/>
        <v>52.94</v>
      </c>
      <c r="CA6" s="70" t="str">
        <f>IF(CA7="","",IF(CA7="-","【-】","【"&amp;SUBSTITUTE(TEXT(CA7,"#,##0.00"),"-","△")&amp;"】"))</f>
        <v>【57.02】</v>
      </c>
      <c r="CB6" s="78">
        <f t="shared" ref="CB6:CK6" si="7">IF(CB7="",NA(),CB7)</f>
        <v>500.47</v>
      </c>
      <c r="CC6" s="78">
        <f t="shared" si="7"/>
        <v>479.25</v>
      </c>
      <c r="CD6" s="78">
        <f t="shared" si="7"/>
        <v>530.78</v>
      </c>
      <c r="CE6" s="78">
        <f t="shared" si="7"/>
        <v>533.48</v>
      </c>
      <c r="CF6" s="78">
        <f t="shared" si="7"/>
        <v>456.65</v>
      </c>
      <c r="CG6" s="78">
        <f t="shared" si="7"/>
        <v>274.35000000000002</v>
      </c>
      <c r="CH6" s="78">
        <f t="shared" si="7"/>
        <v>273.52</v>
      </c>
      <c r="CI6" s="78">
        <f t="shared" si="7"/>
        <v>274.99</v>
      </c>
      <c r="CJ6" s="78">
        <f t="shared" si="7"/>
        <v>282.08999999999997</v>
      </c>
      <c r="CK6" s="78">
        <f t="shared" si="7"/>
        <v>303.27999999999997</v>
      </c>
      <c r="CL6" s="70" t="str">
        <f>IF(CL7="","",IF(CL7="-","【-】","【"&amp;SUBSTITUTE(TEXT(CL7,"#,##0.00"),"-","△")&amp;"】"))</f>
        <v>【273.68】</v>
      </c>
      <c r="CM6" s="78">
        <f t="shared" ref="CM6:CV6" si="8">IF(CM7="",NA(),CM7)</f>
        <v>54.93</v>
      </c>
      <c r="CN6" s="78">
        <f t="shared" si="8"/>
        <v>53.99</v>
      </c>
      <c r="CO6" s="78">
        <f t="shared" si="8"/>
        <v>52.11</v>
      </c>
      <c r="CP6" s="78">
        <f t="shared" si="8"/>
        <v>50.7</v>
      </c>
      <c r="CQ6" s="78">
        <f t="shared" si="8"/>
        <v>50.23</v>
      </c>
      <c r="CR6" s="78">
        <f t="shared" si="8"/>
        <v>50.68</v>
      </c>
      <c r="CS6" s="78">
        <f t="shared" si="8"/>
        <v>50.14</v>
      </c>
      <c r="CT6" s="78">
        <f t="shared" si="8"/>
        <v>54.83</v>
      </c>
      <c r="CU6" s="78">
        <f t="shared" si="8"/>
        <v>66.53</v>
      </c>
      <c r="CV6" s="78">
        <f t="shared" si="8"/>
        <v>52.35</v>
      </c>
      <c r="CW6" s="70" t="str">
        <f>IF(CW7="","",IF(CW7="-","【-】","【"&amp;SUBSTITUTE(TEXT(CW7,"#,##0.00"),"-","△")&amp;"】"))</f>
        <v>【52.55】</v>
      </c>
      <c r="CX6" s="78">
        <f t="shared" ref="CX6:DG6" si="9">IF(CX7="",NA(),CX7)</f>
        <v>89.49</v>
      </c>
      <c r="CY6" s="78">
        <f t="shared" si="9"/>
        <v>83.38</v>
      </c>
      <c r="CZ6" s="78">
        <f t="shared" si="9"/>
        <v>83.61</v>
      </c>
      <c r="DA6" s="78">
        <f t="shared" si="9"/>
        <v>85.35</v>
      </c>
      <c r="DB6" s="78">
        <f t="shared" si="9"/>
        <v>85.3</v>
      </c>
      <c r="DC6" s="78">
        <f t="shared" si="9"/>
        <v>84.86</v>
      </c>
      <c r="DD6" s="78">
        <f t="shared" si="9"/>
        <v>84.98</v>
      </c>
      <c r="DE6" s="78">
        <f t="shared" si="9"/>
        <v>84.7</v>
      </c>
      <c r="DF6" s="78">
        <f t="shared" si="9"/>
        <v>84.67</v>
      </c>
      <c r="DG6" s="78">
        <f t="shared" si="9"/>
        <v>84.39</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2.e-002</v>
      </c>
      <c r="EL6" s="78">
        <f t="shared" si="12"/>
        <v>0.25</v>
      </c>
      <c r="EM6" s="78">
        <f t="shared" si="12"/>
        <v>5.e-002</v>
      </c>
      <c r="EN6" s="78">
        <f t="shared" si="12"/>
        <v>3.e-002</v>
      </c>
      <c r="EO6" s="70" t="str">
        <f>IF(EO7="","",IF(EO7="-","【-】","【"&amp;SUBSTITUTE(TEXT(EO7,"#,##0.00"),"-","△")&amp;"】"))</f>
        <v>【0.02】</v>
      </c>
    </row>
    <row r="7" spans="1:145" s="55" customFormat="1">
      <c r="A7" s="56"/>
      <c r="B7" s="62">
        <v>2022</v>
      </c>
      <c r="C7" s="62">
        <v>303437</v>
      </c>
      <c r="D7" s="62">
        <v>47</v>
      </c>
      <c r="E7" s="62">
        <v>17</v>
      </c>
      <c r="F7" s="62">
        <v>5</v>
      </c>
      <c r="G7" s="62">
        <v>0</v>
      </c>
      <c r="H7" s="62" t="s">
        <v>96</v>
      </c>
      <c r="I7" s="62" t="s">
        <v>97</v>
      </c>
      <c r="J7" s="62" t="s">
        <v>98</v>
      </c>
      <c r="K7" s="62" t="s">
        <v>99</v>
      </c>
      <c r="L7" s="62" t="s">
        <v>100</v>
      </c>
      <c r="M7" s="62" t="s">
        <v>101</v>
      </c>
      <c r="N7" s="71" t="s">
        <v>39</v>
      </c>
      <c r="O7" s="71" t="s">
        <v>102</v>
      </c>
      <c r="P7" s="71">
        <v>9.15</v>
      </c>
      <c r="Q7" s="71">
        <v>100</v>
      </c>
      <c r="R7" s="71">
        <v>4100</v>
      </c>
      <c r="S7" s="71">
        <v>3840</v>
      </c>
      <c r="T7" s="71">
        <v>44.15</v>
      </c>
      <c r="U7" s="71">
        <v>86.98</v>
      </c>
      <c r="V7" s="71">
        <v>347</v>
      </c>
      <c r="W7" s="71">
        <v>0.23</v>
      </c>
      <c r="X7" s="71">
        <v>1508.7</v>
      </c>
      <c r="Y7" s="71">
        <v>67.37</v>
      </c>
      <c r="Z7" s="71">
        <v>68.91</v>
      </c>
      <c r="AA7" s="71">
        <v>66.680000000000007</v>
      </c>
      <c r="AB7" s="71">
        <v>69.900000000000006</v>
      </c>
      <c r="AC7" s="71">
        <v>71.010000000000005</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3055.11</v>
      </c>
      <c r="BG7" s="71">
        <v>51.08</v>
      </c>
      <c r="BH7" s="71">
        <v>49.27</v>
      </c>
      <c r="BI7" s="71">
        <v>88.37</v>
      </c>
      <c r="BJ7" s="71">
        <v>100.26</v>
      </c>
      <c r="BK7" s="71">
        <v>789.46</v>
      </c>
      <c r="BL7" s="71">
        <v>826.83</v>
      </c>
      <c r="BM7" s="71">
        <v>867.83</v>
      </c>
      <c r="BN7" s="71">
        <v>791.76</v>
      </c>
      <c r="BO7" s="71">
        <v>900.82</v>
      </c>
      <c r="BP7" s="71">
        <v>809.19</v>
      </c>
      <c r="BQ7" s="71">
        <v>34.46</v>
      </c>
      <c r="BR7" s="71">
        <v>36.17</v>
      </c>
      <c r="BS7" s="71">
        <v>33.270000000000003</v>
      </c>
      <c r="BT7" s="71">
        <v>34.24</v>
      </c>
      <c r="BU7" s="71">
        <v>34.01</v>
      </c>
      <c r="BV7" s="71">
        <v>57.77</v>
      </c>
      <c r="BW7" s="71">
        <v>57.31</v>
      </c>
      <c r="BX7" s="71">
        <v>57.08</v>
      </c>
      <c r="BY7" s="71">
        <v>56.26</v>
      </c>
      <c r="BZ7" s="71">
        <v>52.94</v>
      </c>
      <c r="CA7" s="71">
        <v>57.02</v>
      </c>
      <c r="CB7" s="71">
        <v>500.47</v>
      </c>
      <c r="CC7" s="71">
        <v>479.25</v>
      </c>
      <c r="CD7" s="71">
        <v>530.78</v>
      </c>
      <c r="CE7" s="71">
        <v>533.48</v>
      </c>
      <c r="CF7" s="71">
        <v>456.65</v>
      </c>
      <c r="CG7" s="71">
        <v>274.35000000000002</v>
      </c>
      <c r="CH7" s="71">
        <v>273.52</v>
      </c>
      <c r="CI7" s="71">
        <v>274.99</v>
      </c>
      <c r="CJ7" s="71">
        <v>282.08999999999997</v>
      </c>
      <c r="CK7" s="71">
        <v>303.27999999999997</v>
      </c>
      <c r="CL7" s="71">
        <v>273.68</v>
      </c>
      <c r="CM7" s="71">
        <v>54.93</v>
      </c>
      <c r="CN7" s="71">
        <v>53.99</v>
      </c>
      <c r="CO7" s="71">
        <v>52.11</v>
      </c>
      <c r="CP7" s="71">
        <v>50.7</v>
      </c>
      <c r="CQ7" s="71">
        <v>50.23</v>
      </c>
      <c r="CR7" s="71">
        <v>50.68</v>
      </c>
      <c r="CS7" s="71">
        <v>50.14</v>
      </c>
      <c r="CT7" s="71">
        <v>54.83</v>
      </c>
      <c r="CU7" s="71">
        <v>66.53</v>
      </c>
      <c r="CV7" s="71">
        <v>52.35</v>
      </c>
      <c r="CW7" s="71">
        <v>52.55</v>
      </c>
      <c r="CX7" s="71">
        <v>89.49</v>
      </c>
      <c r="CY7" s="71">
        <v>83.38</v>
      </c>
      <c r="CZ7" s="71">
        <v>83.61</v>
      </c>
      <c r="DA7" s="71">
        <v>85.35</v>
      </c>
      <c r="DB7" s="71">
        <v>85.3</v>
      </c>
      <c r="DC7" s="71">
        <v>84.86</v>
      </c>
      <c r="DD7" s="71">
        <v>84.98</v>
      </c>
      <c r="DE7" s="71">
        <v>84.7</v>
      </c>
      <c r="DF7" s="71">
        <v>84.67</v>
      </c>
      <c r="DG7" s="71">
        <v>84.39</v>
      </c>
      <c r="DH7" s="71">
        <v>87.3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2.e-002</v>
      </c>
      <c r="EL7" s="71">
        <v>0.25</v>
      </c>
      <c r="EM7" s="71">
        <v>5.e-002</v>
      </c>
      <c r="EN7" s="71">
        <v>3.e-002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狹間　新司</cp:lastModifiedBy>
  <dcterms:created xsi:type="dcterms:W3CDTF">2024-01-17T05:17:55Z</dcterms:created>
  <dcterms:modified xsi:type="dcterms:W3CDTF">2024-01-22T00:46:52Z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2024-01-22T00:46:52Z</vt:filetime>
  </property>
</Properties>
</file>