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lsQNlY61z59OfHiU7W5NV4bvI+UqelYuRuyTNOywS1WiHUkBKicgMahpxerF0yWvI/0cAiLns7w2a3jrHuPyQ==" workbookSaltValue="7pq4F1QFJT1oJS6AItAx+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<sst xmlns="http://schemas.openxmlformats.org/spreadsheetml/2006/main" xmlns:r="http://schemas.openxmlformats.org/officeDocument/2006/relationships" count="111" uniqueCount="111">
  <si>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</si>
  <si>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</si>
  <si>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</si>
  <si>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</si>
  <si>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</si>
  <si>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</si>
  <si>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</si>
  <si>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</si>
  <si>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</si>
  <si>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</si>
  <si>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</si>
  <si>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</si>
  <si>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</si>
  <si>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</si>
  <si>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</si>
  <si>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</si>
  <si>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</si>
  <si>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</si>
  <si>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</si>
  <si>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</si>
  <si>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</si>
  <si>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</si>
  <si>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C3</t>
  </si>
  <si>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</si>
  <si>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</si>
  <si>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</si>
  <si>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</si>
  <si>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</si>
  <si>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</si>
  <si>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</si>
  <si>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</si>
  <si>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</si>
  <si>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</si>
  <si>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</si>
  <si>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</si>
  <si>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</si>
  <si>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</si>
  <si>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</si>
  <si>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</si>
  <si>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</si>
  <si>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</si>
  <si>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</si>
  <si>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</si>
  <si>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</si>
  <si>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</si>
  <si>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</si>
  <si>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</si>
  <si>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</si>
  <si>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</si>
  <si>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</si>
  <si>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　令和５年度に一部事務組合の老人福祉施設が新たに建設されたことにより減少傾向に一時的に歯止めがかかったものの、今後も人口減に伴う水道使用量の減少により、基本的に給水収益の減少に歯止めがかからないと思われる。
　その反面で、配水施設の改良工事、水道管の更新工事等における建設改良費、維持管理経費及び企業債元利償還金等の費用負担が増大し、かつ、浄水施設の改修、耐震化問題など、課題が山積しているのが現状です。
　今後、水道を安定して供給を続けていくには、水道施設の省エネルギー化等による経費削減とともに財源の確保が重要な課題となりますので、令和５年度に改訂した経営戦略を元に、水道使用料の値上げについても検討をして参りたい。</t>
    <rPh sb="39" eb="41">
      <t>イチジ</t>
    </rPh>
    <rPh sb="41" eb="42">
      <t>テキ</t>
    </rPh>
    <rPh sb="268" eb="270">
      <t>レイワ</t>
    </rPh>
    <rPh sb="271" eb="273">
      <t>ネンド</t>
    </rPh>
    <rPh sb="274" eb="276">
      <t>カイテイ</t>
    </rPh>
    <rPh sb="283" eb="284">
      <t>モト</t>
    </rPh>
    <rPh sb="300" eb="302">
      <t>ケントウ</t>
    </rPh>
    <rPh sb="305" eb="306">
      <t>マイ</t>
    </rPh>
    <phoneticPr fontId="1"/>
  </si>
  <si>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</si>
  <si>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</si>
  <si>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</si>
  <si>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</si>
  <si>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</si>
  <si>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</si>
  <si>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</si>
  <si>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</si>
  <si>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</si>
  <si>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</si>
  <si>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</si>
  <si>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</si>
  <si>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</si>
  <si>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</si>
  <si>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</si>
  <si>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</si>
  <si>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</si>
  <si>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</si>
  <si>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</si>
  <si>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</si>
  <si>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</si>
  <si>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</si>
  <si>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</si>
  <si>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</si>
  <si>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</si>
  <si>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</si>
  <si>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</si>
  <si>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</si>
  <si>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</si>
  <si>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</si>
  <si>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</si>
  <si>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</si>
  <si>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</si>
  <si>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</si>
  <si>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</si>
  <si>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</si>
  <si>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</si>
  <si>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</si>
  <si>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</si>
  <si>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</si>
  <si>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</si>
  <si>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</si>
  <si>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</si>
  <si>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</si>
  <si>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</si>
  <si>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</si>
  <si>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</si>
  <si>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</si>
  <si>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</si>
  <si>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</si>
  <si>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</si>
  <si>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</si>
  <si>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</si>
  <si>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</si>
  <si>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</si>
  <si>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</si>
  <si>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</si>
  <si>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</si>
  <si>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水道施設及び管路についても老朽化が進んでおり、段階的に更新を行っていますが、近年、機器等の突発的な故障による修繕も増えつつあります。今後も浄水施設、配水施設、管路等の更新、耐震化が必要となってきます。</t>
  </si>
  <si>
    <t>　九度山町の簡易水道事業は、⑦施設利用率⑧有収率は全国平均並ではあるものの、①経常収支比率は類似団体平均値と比べて若干高い傾向にある。しかしながら、一般会計からの補助金に頼っているのが現状である。
　次に営業収益に対する累積欠損金の状況を表す②累積欠損金比率は、0％が求められるが、1.11％と類似団体と比較すると良い傾向が示されているが経営の健全化に課題を有しているのは事実である。
　よって、より一層給水収益の減少対策や維持管理費の削減に向けた取組を検討する必要がある。
　短期的な債務に対する支払能力を示す③流動比率については、類似団体と比較しても３分の１以下と悪い傾向が示されており、支払能力を高めるための経営改善が急務となる。
　また、④企業債残高対給水収益比率は非適時代と比較すると改善傾向にあるが、全国平均及び類似団体との比較では依然悪化傾向にあります。
　</t>
    <rPh sb="21" eb="22">
      <t>ア</t>
    </rPh>
    <rPh sb="22" eb="23">
      <t>シュウ</t>
    </rPh>
    <rPh sb="23" eb="24">
      <t>リツ</t>
    </rPh>
    <rPh sb="39" eb="41">
      <t>ケイジョウ</t>
    </rPh>
    <rPh sb="41" eb="43">
      <t>シュウシ</t>
    </rPh>
    <rPh sb="43" eb="45">
      <t>ヒリツ</t>
    </rPh>
    <rPh sb="57" eb="59">
      <t>ジャッカン</t>
    </rPh>
    <rPh sb="59" eb="60">
      <t>タカ</t>
    </rPh>
    <rPh sb="61" eb="63">
      <t>ケイコウ</t>
    </rPh>
    <rPh sb="74" eb="76">
      <t>イッパン</t>
    </rPh>
    <rPh sb="76" eb="78">
      <t>カイケイ</t>
    </rPh>
    <rPh sb="81" eb="84">
      <t>ホジョキン</t>
    </rPh>
    <rPh sb="85" eb="86">
      <t>タヨ</t>
    </rPh>
    <rPh sb="92" eb="94">
      <t>ゲンジョウ</t>
    </rPh>
    <rPh sb="100" eb="101">
      <t>ツギ</t>
    </rPh>
    <rPh sb="134" eb="135">
      <t>モト</t>
    </rPh>
    <rPh sb="147" eb="149">
      <t>ルイジ</t>
    </rPh>
    <rPh sb="149" eb="151">
      <t>ダンタイ</t>
    </rPh>
    <rPh sb="152" eb="154">
      <t>ヒカク</t>
    </rPh>
    <rPh sb="157" eb="158">
      <t>ヨ</t>
    </rPh>
    <rPh sb="159" eb="161">
      <t>ケイコウ</t>
    </rPh>
    <rPh sb="162" eb="163">
      <t>シメ</t>
    </rPh>
    <rPh sb="169" eb="171">
      <t>ケイエイ</t>
    </rPh>
    <rPh sb="172" eb="175">
      <t>ケンゼンカ</t>
    </rPh>
    <rPh sb="176" eb="178">
      <t>カダイ</t>
    </rPh>
    <rPh sb="179" eb="180">
      <t>ユウ</t>
    </rPh>
    <rPh sb="186" eb="188">
      <t>ジジツ</t>
    </rPh>
    <rPh sb="200" eb="202">
      <t>イッソウ</t>
    </rPh>
    <rPh sb="202" eb="204">
      <t>キュウスイ</t>
    </rPh>
    <rPh sb="204" eb="206">
      <t>シュウエキ</t>
    </rPh>
    <rPh sb="207" eb="209">
      <t>ゲンショウ</t>
    </rPh>
    <rPh sb="209" eb="211">
      <t>タイサク</t>
    </rPh>
    <rPh sb="212" eb="214">
      <t>イジ</t>
    </rPh>
    <rPh sb="214" eb="217">
      <t>カンリヒ</t>
    </rPh>
    <rPh sb="218" eb="220">
      <t>サクゲン</t>
    </rPh>
    <rPh sb="221" eb="222">
      <t>ム</t>
    </rPh>
    <rPh sb="224" eb="226">
      <t>トリクミ</t>
    </rPh>
    <rPh sb="227" eb="229">
      <t>ケントウ</t>
    </rPh>
    <rPh sb="231" eb="233">
      <t>ヒツヨウ</t>
    </rPh>
    <rPh sb="239" eb="242">
      <t>タンキテキ</t>
    </rPh>
    <rPh sb="243" eb="245">
      <t>サイム</t>
    </rPh>
    <rPh sb="246" eb="247">
      <t>タイ</t>
    </rPh>
    <rPh sb="249" eb="251">
      <t>シハライ</t>
    </rPh>
    <rPh sb="251" eb="253">
      <t>ノウリョク</t>
    </rPh>
    <rPh sb="254" eb="255">
      <t>シメ</t>
    </rPh>
    <rPh sb="257" eb="259">
      <t>リュウドウ</t>
    </rPh>
    <rPh sb="259" eb="261">
      <t>ヒリツ</t>
    </rPh>
    <rPh sb="267" eb="269">
      <t>ルイジ</t>
    </rPh>
    <rPh sb="269" eb="271">
      <t>ダンタイ</t>
    </rPh>
    <rPh sb="272" eb="274">
      <t>ヒカク</t>
    </rPh>
    <rPh sb="278" eb="279">
      <t>ブン</t>
    </rPh>
    <rPh sb="281" eb="283">
      <t>イカ</t>
    </rPh>
    <rPh sb="284" eb="285">
      <t>ワル</t>
    </rPh>
    <rPh sb="286" eb="288">
      <t>ケイコウ</t>
    </rPh>
    <rPh sb="289" eb="290">
      <t>シメ</t>
    </rPh>
    <rPh sb="296" eb="298">
      <t>シハライ</t>
    </rPh>
    <rPh sb="298" eb="300">
      <t>ノウリョク</t>
    </rPh>
    <rPh sb="301" eb="302">
      <t>タカ</t>
    </rPh>
    <rPh sb="307" eb="309">
      <t>ケイエイ</t>
    </rPh>
    <rPh sb="309" eb="311">
      <t>カイゼン</t>
    </rPh>
    <rPh sb="312" eb="314">
      <t>キュウム</t>
    </rPh>
    <rPh sb="337" eb="339">
      <t>ヒテキ</t>
    </rPh>
    <rPh sb="339" eb="341">
      <t>ジダイ</t>
    </rPh>
    <rPh sb="342" eb="344">
      <t>ヒカク</t>
    </rPh>
    <rPh sb="347" eb="349">
      <t>カイゼン</t>
    </rPh>
    <rPh sb="349" eb="351">
      <t>ケイコウ</t>
    </rPh>
    <rPh sb="356" eb="358">
      <t>ゼンコク</t>
    </rPh>
    <rPh sb="358" eb="360">
      <t>ヘイキン</t>
    </rPh>
    <rPh sb="360" eb="361">
      <t>オヨ</t>
    </rPh>
    <rPh sb="362" eb="364">
      <t>ルイジ</t>
    </rPh>
    <rPh sb="364" eb="366">
      <t>ダンタイ</t>
    </rPh>
    <rPh sb="368" eb="370">
      <t>ヒカク</t>
    </rPh>
    <rPh sb="372" eb="374">
      <t>イゼン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</si>
</sst>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c:v>
                </c:pt>
                <c:pt idx="4">
                  <c:v>0.49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114.55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0</c:v>
                </c:pt>
                <c:pt idx="4">
                  <c:v>103.1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4.6900000000000004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0</c:v>
                </c:pt>
                <c:pt idx="4">
                  <c:v>40.46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0</c:v>
                </c:pt>
                <c:pt idx="4">
                  <c:v>22.77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1.1100000000000001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0</c:v>
                </c:pt>
                <c:pt idx="4">
                  <c:v>27.32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66.010000000000005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0</c:v>
                </c:pt>
                <c:pt idx="4">
                  <c:v>217.55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1478.8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0</c:v>
                </c:pt>
                <c:pt idx="4">
                  <c:v>916.17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48.92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0</c:v>
                </c:pt>
                <c:pt idx="4">
                  <c:v>63.95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243.95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0</c:v>
                </c:pt>
                <c:pt idx="4">
                  <c:v>263.56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54.67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0</c:v>
                </c:pt>
                <c:pt idx="4">
                  <c:v>53.4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78.31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0</c:v>
                </c:pt>
                <c:pt idx="4">
                  <c:v>72.53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【103.05】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【1,042.45】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【53.73】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【285.48】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【57.74】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7</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C3</v>
      </c>
      <c r="X8" s="26"/>
      <c r="Y8" s="26"/>
      <c r="Z8" s="26"/>
      <c r="AA8" s="26"/>
      <c r="AB8" s="26"/>
      <c r="AC8" s="26"/>
      <c r="AD8" s="26" t="str">
        <f>データ!$M$6</f>
        <v>非設置</v>
      </c>
      <c r="AE8" s="26"/>
      <c r="AF8" s="26"/>
      <c r="AG8" s="26"/>
      <c r="AH8" s="26"/>
      <c r="AI8" s="26"/>
      <c r="AJ8" s="26"/>
      <c r="AK8" s="2"/>
      <c r="AL8" s="29">
        <f>データ!$R$6</f>
        <v>3888</v>
      </c>
      <c r="AM8" s="29"/>
      <c r="AN8" s="29"/>
      <c r="AO8" s="29"/>
      <c r="AP8" s="29"/>
      <c r="AQ8" s="29"/>
      <c r="AR8" s="29"/>
      <c r="AS8" s="29"/>
      <c r="AT8" s="7">
        <f>データ!$S$6</f>
        <v>44.15</v>
      </c>
      <c r="AU8" s="15"/>
      <c r="AV8" s="15"/>
      <c r="AW8" s="15"/>
      <c r="AX8" s="15"/>
      <c r="AY8" s="15"/>
      <c r="AZ8" s="15"/>
      <c r="BA8" s="15"/>
      <c r="BB8" s="27">
        <f>データ!$T$6</f>
        <v>88.06</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20</v>
      </c>
      <c r="C9" s="13"/>
      <c r="D9" s="13"/>
      <c r="E9" s="13"/>
      <c r="F9" s="13"/>
      <c r="G9" s="13"/>
      <c r="H9" s="13"/>
      <c r="I9" s="5" t="s">
        <v>23</v>
      </c>
      <c r="J9" s="13"/>
      <c r="K9" s="13"/>
      <c r="L9" s="13"/>
      <c r="M9" s="13"/>
      <c r="N9" s="13"/>
      <c r="O9" s="22"/>
      <c r="P9" s="25" t="s">
        <v>24</v>
      </c>
      <c r="Q9" s="25"/>
      <c r="R9" s="25"/>
      <c r="S9" s="25"/>
      <c r="T9" s="25"/>
      <c r="U9" s="25"/>
      <c r="V9" s="25"/>
      <c r="W9" s="25" t="s">
        <v>21</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53.31</v>
      </c>
      <c r="J10" s="15"/>
      <c r="K10" s="15"/>
      <c r="L10" s="15"/>
      <c r="M10" s="15"/>
      <c r="N10" s="15"/>
      <c r="O10" s="24"/>
      <c r="P10" s="27">
        <f>データ!$P$6</f>
        <v>96.81</v>
      </c>
      <c r="Q10" s="27"/>
      <c r="R10" s="27"/>
      <c r="S10" s="27"/>
      <c r="T10" s="27"/>
      <c r="U10" s="27"/>
      <c r="V10" s="27"/>
      <c r="W10" s="29">
        <f>データ!$Q$6</f>
        <v>3200</v>
      </c>
      <c r="X10" s="29"/>
      <c r="Y10" s="29"/>
      <c r="Z10" s="29"/>
      <c r="AA10" s="29"/>
      <c r="AB10" s="29"/>
      <c r="AC10" s="29"/>
      <c r="AD10" s="2"/>
      <c r="AE10" s="2"/>
      <c r="AF10" s="2"/>
      <c r="AG10" s="2"/>
      <c r="AH10" s="2"/>
      <c r="AI10" s="2"/>
      <c r="AJ10" s="2"/>
      <c r="AK10" s="2"/>
      <c r="AL10" s="29">
        <f>データ!$U$6</f>
        <v>3730</v>
      </c>
      <c r="AM10" s="29"/>
      <c r="AN10" s="29"/>
      <c r="AO10" s="29"/>
      <c r="AP10" s="29"/>
      <c r="AQ10" s="29"/>
      <c r="AR10" s="29"/>
      <c r="AS10" s="29"/>
      <c r="AT10" s="7">
        <f>データ!$V$6</f>
        <v>19.149999999999999</v>
      </c>
      <c r="AU10" s="15"/>
      <c r="AV10" s="15"/>
      <c r="AW10" s="15"/>
      <c r="AX10" s="15"/>
      <c r="AY10" s="15"/>
      <c r="AZ10" s="15"/>
      <c r="BA10" s="15"/>
      <c r="BB10" s="27">
        <f>データ!$W$6</f>
        <v>194.78</v>
      </c>
      <c r="BC10" s="27"/>
      <c r="BD10" s="27"/>
      <c r="BE10" s="27"/>
      <c r="BF10" s="27"/>
      <c r="BG10" s="27"/>
      <c r="BH10" s="27"/>
      <c r="BI10" s="27"/>
      <c r="BJ10" s="2"/>
      <c r="BK10" s="2"/>
      <c r="BL10" s="38" t="s">
        <v>34</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50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9</v>
      </c>
      <c r="J84" s="12" t="s">
        <v>26</v>
      </c>
      <c r="K84" s="12" t="s">
        <v>49</v>
      </c>
      <c r="L84" s="12" t="s">
        <v>51</v>
      </c>
      <c r="M84" s="12" t="s">
        <v>33</v>
      </c>
      <c r="N84" s="12" t="s">
        <v>53</v>
      </c>
      <c r="O84" s="12" t="s">
        <v>55</v>
      </c>
    </row>
    <row r="85" spans="1:78" hidden="1">
      <c r="B85" s="12"/>
      <c r="C85" s="12"/>
      <c r="D85" s="12"/>
      <c r="E85" s="12" t="str">
        <f>データ!AH6</f>
        <v>【103.05】</v>
      </c>
      <c r="F85" s="12" t="str">
        <f>データ!AS6</f>
        <v>【30.22】</v>
      </c>
      <c r="G85" s="12" t="str">
        <f>データ!BD6</f>
        <v>【179.30】</v>
      </c>
      <c r="H85" s="12" t="str">
        <f>データ!BO6</f>
        <v>【1,042.45】</v>
      </c>
      <c r="I85" s="12" t="str">
        <f>データ!BZ6</f>
        <v>【57.74】</v>
      </c>
      <c r="J85" s="12" t="str">
        <f>データ!CK6</f>
        <v>【285.48】</v>
      </c>
      <c r="K85" s="12" t="str">
        <f>データ!CV6</f>
        <v>【53.73】</v>
      </c>
      <c r="L85" s="12" t="str">
        <f>データ!DG6</f>
        <v>【71.52】</v>
      </c>
      <c r="M85" s="12" t="str">
        <f>データ!DR6</f>
        <v>【38.43】</v>
      </c>
      <c r="N85" s="12" t="str">
        <f>データ!EC6</f>
        <v>【19.16】</v>
      </c>
      <c r="O85" s="12" t="str">
        <f>データ!EN6</f>
        <v>【0.49】</v>
      </c>
    </row>
  </sheetData>
  <sheetProtection algorithmName="SHA-512" hashValue="VJGV/tLPC19C4E3cD79bpBdl3sjkQOyh6LmpLK+R2445y4o8SqmDuJTLTePPngoFNgp97HHLSpCOHIP/sb4FRw==" saltValue="aZOKG9b0+p9Jienxjkuh8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52</v>
      </c>
      <c r="C3" s="67" t="s">
        <v>59</v>
      </c>
      <c r="D3" s="67" t="s">
        <v>60</v>
      </c>
      <c r="E3" s="67" t="s">
        <v>4</v>
      </c>
      <c r="F3" s="67" t="s">
        <v>3</v>
      </c>
      <c r="G3" s="67" t="s">
        <v>25</v>
      </c>
      <c r="H3" s="74" t="s">
        <v>30</v>
      </c>
      <c r="I3" s="77"/>
      <c r="J3" s="77"/>
      <c r="K3" s="77"/>
      <c r="L3" s="77"/>
      <c r="M3" s="77"/>
      <c r="N3" s="77"/>
      <c r="O3" s="77"/>
      <c r="P3" s="77"/>
      <c r="Q3" s="77"/>
      <c r="R3" s="77"/>
      <c r="S3" s="77"/>
      <c r="T3" s="77"/>
      <c r="U3" s="77"/>
      <c r="V3" s="77"/>
      <c r="W3" s="81"/>
      <c r="X3" s="83" t="s">
        <v>56</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6</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61</v>
      </c>
      <c r="B4" s="68"/>
      <c r="C4" s="68"/>
      <c r="D4" s="68"/>
      <c r="E4" s="68"/>
      <c r="F4" s="68"/>
      <c r="G4" s="68"/>
      <c r="H4" s="75"/>
      <c r="I4" s="78"/>
      <c r="J4" s="78"/>
      <c r="K4" s="78"/>
      <c r="L4" s="78"/>
      <c r="M4" s="78"/>
      <c r="N4" s="78"/>
      <c r="O4" s="78"/>
      <c r="P4" s="78"/>
      <c r="Q4" s="78"/>
      <c r="R4" s="78"/>
      <c r="S4" s="78"/>
      <c r="T4" s="78"/>
      <c r="U4" s="78"/>
      <c r="V4" s="78"/>
      <c r="W4" s="82"/>
      <c r="X4" s="84" t="s">
        <v>54</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62</v>
      </c>
      <c r="BF4" s="84"/>
      <c r="BG4" s="84"/>
      <c r="BH4" s="84"/>
      <c r="BI4" s="84"/>
      <c r="BJ4" s="84"/>
      <c r="BK4" s="84"/>
      <c r="BL4" s="84"/>
      <c r="BM4" s="84"/>
      <c r="BN4" s="84"/>
      <c r="BO4" s="84"/>
      <c r="BP4" s="84" t="s">
        <v>35</v>
      </c>
      <c r="BQ4" s="84"/>
      <c r="BR4" s="84"/>
      <c r="BS4" s="84"/>
      <c r="BT4" s="84"/>
      <c r="BU4" s="84"/>
      <c r="BV4" s="84"/>
      <c r="BW4" s="84"/>
      <c r="BX4" s="84"/>
      <c r="BY4" s="84"/>
      <c r="BZ4" s="84"/>
      <c r="CA4" s="84" t="s">
        <v>64</v>
      </c>
      <c r="CB4" s="84"/>
      <c r="CC4" s="84"/>
      <c r="CD4" s="84"/>
      <c r="CE4" s="84"/>
      <c r="CF4" s="84"/>
      <c r="CG4" s="84"/>
      <c r="CH4" s="84"/>
      <c r="CI4" s="84"/>
      <c r="CJ4" s="84"/>
      <c r="CK4" s="84"/>
      <c r="CL4" s="84" t="s">
        <v>65</v>
      </c>
      <c r="CM4" s="84"/>
      <c r="CN4" s="84"/>
      <c r="CO4" s="84"/>
      <c r="CP4" s="84"/>
      <c r="CQ4" s="84"/>
      <c r="CR4" s="84"/>
      <c r="CS4" s="84"/>
      <c r="CT4" s="84"/>
      <c r="CU4" s="84"/>
      <c r="CV4" s="84"/>
      <c r="CW4" s="84" t="s">
        <v>67</v>
      </c>
      <c r="CX4" s="84"/>
      <c r="CY4" s="84"/>
      <c r="CZ4" s="84"/>
      <c r="DA4" s="84"/>
      <c r="DB4" s="84"/>
      <c r="DC4" s="84"/>
      <c r="DD4" s="84"/>
      <c r="DE4" s="84"/>
      <c r="DF4" s="84"/>
      <c r="DG4" s="84"/>
      <c r="DH4" s="84" t="s">
        <v>68</v>
      </c>
      <c r="DI4" s="84"/>
      <c r="DJ4" s="84"/>
      <c r="DK4" s="84"/>
      <c r="DL4" s="84"/>
      <c r="DM4" s="84"/>
      <c r="DN4" s="84"/>
      <c r="DO4" s="84"/>
      <c r="DP4" s="84"/>
      <c r="DQ4" s="84"/>
      <c r="DR4" s="84"/>
      <c r="DS4" s="84" t="s">
        <v>63</v>
      </c>
      <c r="DT4" s="84"/>
      <c r="DU4" s="84"/>
      <c r="DV4" s="84"/>
      <c r="DW4" s="84"/>
      <c r="DX4" s="84"/>
      <c r="DY4" s="84"/>
      <c r="DZ4" s="84"/>
      <c r="EA4" s="84"/>
      <c r="EB4" s="84"/>
      <c r="EC4" s="84"/>
      <c r="ED4" s="84" t="s">
        <v>69</v>
      </c>
      <c r="EE4" s="84"/>
      <c r="EF4" s="84"/>
      <c r="EG4" s="84"/>
      <c r="EH4" s="84"/>
      <c r="EI4" s="84"/>
      <c r="EJ4" s="84"/>
      <c r="EK4" s="84"/>
      <c r="EL4" s="84"/>
      <c r="EM4" s="84"/>
      <c r="EN4" s="84"/>
    </row>
    <row r="5" spans="1:144">
      <c r="A5" s="65" t="s">
        <v>28</v>
      </c>
      <c r="B5" s="69"/>
      <c r="C5" s="69"/>
      <c r="D5" s="69"/>
      <c r="E5" s="69"/>
      <c r="F5" s="69"/>
      <c r="G5" s="69"/>
      <c r="H5" s="76" t="s">
        <v>58</v>
      </c>
      <c r="I5" s="76" t="s">
        <v>70</v>
      </c>
      <c r="J5" s="76" t="s">
        <v>71</v>
      </c>
      <c r="K5" s="76" t="s">
        <v>72</v>
      </c>
      <c r="L5" s="76" t="s">
        <v>73</v>
      </c>
      <c r="M5" s="76" t="s">
        <v>5</v>
      </c>
      <c r="N5" s="76" t="s">
        <v>74</v>
      </c>
      <c r="O5" s="76" t="s">
        <v>75</v>
      </c>
      <c r="P5" s="76" t="s">
        <v>76</v>
      </c>
      <c r="Q5" s="76" t="s">
        <v>77</v>
      </c>
      <c r="R5" s="76" t="s">
        <v>78</v>
      </c>
      <c r="S5" s="76" t="s">
        <v>79</v>
      </c>
      <c r="T5" s="76" t="s">
        <v>66</v>
      </c>
      <c r="U5" s="76" t="s">
        <v>80</v>
      </c>
      <c r="V5" s="76" t="s">
        <v>81</v>
      </c>
      <c r="W5" s="76" t="s">
        <v>82</v>
      </c>
      <c r="X5" s="76" t="s">
        <v>83</v>
      </c>
      <c r="Y5" s="76" t="s">
        <v>84</v>
      </c>
      <c r="Z5" s="76" t="s">
        <v>85</v>
      </c>
      <c r="AA5" s="76" t="s">
        <v>86</v>
      </c>
      <c r="AB5" s="76" t="s">
        <v>87</v>
      </c>
      <c r="AC5" s="76" t="s">
        <v>88</v>
      </c>
      <c r="AD5" s="76" t="s">
        <v>90</v>
      </c>
      <c r="AE5" s="76" t="s">
        <v>91</v>
      </c>
      <c r="AF5" s="76" t="s">
        <v>92</v>
      </c>
      <c r="AG5" s="76" t="s">
        <v>93</v>
      </c>
      <c r="AH5" s="76" t="s">
        <v>43</v>
      </c>
      <c r="AI5" s="76" t="s">
        <v>83</v>
      </c>
      <c r="AJ5" s="76" t="s">
        <v>84</v>
      </c>
      <c r="AK5" s="76" t="s">
        <v>85</v>
      </c>
      <c r="AL5" s="76" t="s">
        <v>86</v>
      </c>
      <c r="AM5" s="76" t="s">
        <v>87</v>
      </c>
      <c r="AN5" s="76" t="s">
        <v>88</v>
      </c>
      <c r="AO5" s="76" t="s">
        <v>90</v>
      </c>
      <c r="AP5" s="76" t="s">
        <v>91</v>
      </c>
      <c r="AQ5" s="76" t="s">
        <v>92</v>
      </c>
      <c r="AR5" s="76" t="s">
        <v>93</v>
      </c>
      <c r="AS5" s="76" t="s">
        <v>89</v>
      </c>
      <c r="AT5" s="76" t="s">
        <v>83</v>
      </c>
      <c r="AU5" s="76" t="s">
        <v>84</v>
      </c>
      <c r="AV5" s="76" t="s">
        <v>85</v>
      </c>
      <c r="AW5" s="76" t="s">
        <v>86</v>
      </c>
      <c r="AX5" s="76" t="s">
        <v>87</v>
      </c>
      <c r="AY5" s="76" t="s">
        <v>88</v>
      </c>
      <c r="AZ5" s="76" t="s">
        <v>90</v>
      </c>
      <c r="BA5" s="76" t="s">
        <v>91</v>
      </c>
      <c r="BB5" s="76" t="s">
        <v>92</v>
      </c>
      <c r="BC5" s="76" t="s">
        <v>93</v>
      </c>
      <c r="BD5" s="76" t="s">
        <v>89</v>
      </c>
      <c r="BE5" s="76" t="s">
        <v>83</v>
      </c>
      <c r="BF5" s="76" t="s">
        <v>84</v>
      </c>
      <c r="BG5" s="76" t="s">
        <v>85</v>
      </c>
      <c r="BH5" s="76" t="s">
        <v>86</v>
      </c>
      <c r="BI5" s="76" t="s">
        <v>87</v>
      </c>
      <c r="BJ5" s="76" t="s">
        <v>88</v>
      </c>
      <c r="BK5" s="76" t="s">
        <v>90</v>
      </c>
      <c r="BL5" s="76" t="s">
        <v>91</v>
      </c>
      <c r="BM5" s="76" t="s">
        <v>92</v>
      </c>
      <c r="BN5" s="76" t="s">
        <v>93</v>
      </c>
      <c r="BO5" s="76" t="s">
        <v>89</v>
      </c>
      <c r="BP5" s="76" t="s">
        <v>83</v>
      </c>
      <c r="BQ5" s="76" t="s">
        <v>84</v>
      </c>
      <c r="BR5" s="76" t="s">
        <v>85</v>
      </c>
      <c r="BS5" s="76" t="s">
        <v>86</v>
      </c>
      <c r="BT5" s="76" t="s">
        <v>87</v>
      </c>
      <c r="BU5" s="76" t="s">
        <v>88</v>
      </c>
      <c r="BV5" s="76" t="s">
        <v>90</v>
      </c>
      <c r="BW5" s="76" t="s">
        <v>91</v>
      </c>
      <c r="BX5" s="76" t="s">
        <v>92</v>
      </c>
      <c r="BY5" s="76" t="s">
        <v>93</v>
      </c>
      <c r="BZ5" s="76" t="s">
        <v>89</v>
      </c>
      <c r="CA5" s="76" t="s">
        <v>83</v>
      </c>
      <c r="CB5" s="76" t="s">
        <v>84</v>
      </c>
      <c r="CC5" s="76" t="s">
        <v>85</v>
      </c>
      <c r="CD5" s="76" t="s">
        <v>86</v>
      </c>
      <c r="CE5" s="76" t="s">
        <v>87</v>
      </c>
      <c r="CF5" s="76" t="s">
        <v>88</v>
      </c>
      <c r="CG5" s="76" t="s">
        <v>90</v>
      </c>
      <c r="CH5" s="76" t="s">
        <v>91</v>
      </c>
      <c r="CI5" s="76" t="s">
        <v>92</v>
      </c>
      <c r="CJ5" s="76" t="s">
        <v>93</v>
      </c>
      <c r="CK5" s="76" t="s">
        <v>89</v>
      </c>
      <c r="CL5" s="76" t="s">
        <v>83</v>
      </c>
      <c r="CM5" s="76" t="s">
        <v>84</v>
      </c>
      <c r="CN5" s="76" t="s">
        <v>85</v>
      </c>
      <c r="CO5" s="76" t="s">
        <v>86</v>
      </c>
      <c r="CP5" s="76" t="s">
        <v>87</v>
      </c>
      <c r="CQ5" s="76" t="s">
        <v>88</v>
      </c>
      <c r="CR5" s="76" t="s">
        <v>90</v>
      </c>
      <c r="CS5" s="76" t="s">
        <v>91</v>
      </c>
      <c r="CT5" s="76" t="s">
        <v>92</v>
      </c>
      <c r="CU5" s="76" t="s">
        <v>93</v>
      </c>
      <c r="CV5" s="76" t="s">
        <v>89</v>
      </c>
      <c r="CW5" s="76" t="s">
        <v>83</v>
      </c>
      <c r="CX5" s="76" t="s">
        <v>84</v>
      </c>
      <c r="CY5" s="76" t="s">
        <v>85</v>
      </c>
      <c r="CZ5" s="76" t="s">
        <v>86</v>
      </c>
      <c r="DA5" s="76" t="s">
        <v>87</v>
      </c>
      <c r="DB5" s="76" t="s">
        <v>88</v>
      </c>
      <c r="DC5" s="76" t="s">
        <v>90</v>
      </c>
      <c r="DD5" s="76" t="s">
        <v>91</v>
      </c>
      <c r="DE5" s="76" t="s">
        <v>92</v>
      </c>
      <c r="DF5" s="76" t="s">
        <v>93</v>
      </c>
      <c r="DG5" s="76" t="s">
        <v>89</v>
      </c>
      <c r="DH5" s="76" t="s">
        <v>83</v>
      </c>
      <c r="DI5" s="76" t="s">
        <v>84</v>
      </c>
      <c r="DJ5" s="76" t="s">
        <v>85</v>
      </c>
      <c r="DK5" s="76" t="s">
        <v>86</v>
      </c>
      <c r="DL5" s="76" t="s">
        <v>87</v>
      </c>
      <c r="DM5" s="76" t="s">
        <v>88</v>
      </c>
      <c r="DN5" s="76" t="s">
        <v>90</v>
      </c>
      <c r="DO5" s="76" t="s">
        <v>91</v>
      </c>
      <c r="DP5" s="76" t="s">
        <v>92</v>
      </c>
      <c r="DQ5" s="76" t="s">
        <v>93</v>
      </c>
      <c r="DR5" s="76" t="s">
        <v>89</v>
      </c>
      <c r="DS5" s="76" t="s">
        <v>83</v>
      </c>
      <c r="DT5" s="76" t="s">
        <v>84</v>
      </c>
      <c r="DU5" s="76" t="s">
        <v>85</v>
      </c>
      <c r="DV5" s="76" t="s">
        <v>86</v>
      </c>
      <c r="DW5" s="76" t="s">
        <v>87</v>
      </c>
      <c r="DX5" s="76" t="s">
        <v>88</v>
      </c>
      <c r="DY5" s="76" t="s">
        <v>90</v>
      </c>
      <c r="DZ5" s="76" t="s">
        <v>91</v>
      </c>
      <c r="EA5" s="76" t="s">
        <v>92</v>
      </c>
      <c r="EB5" s="76" t="s">
        <v>93</v>
      </c>
      <c r="EC5" s="76" t="s">
        <v>89</v>
      </c>
      <c r="ED5" s="76" t="s">
        <v>83</v>
      </c>
      <c r="EE5" s="76" t="s">
        <v>84</v>
      </c>
      <c r="EF5" s="76" t="s">
        <v>85</v>
      </c>
      <c r="EG5" s="76" t="s">
        <v>86</v>
      </c>
      <c r="EH5" s="76" t="s">
        <v>87</v>
      </c>
      <c r="EI5" s="76" t="s">
        <v>88</v>
      </c>
      <c r="EJ5" s="76" t="s">
        <v>90</v>
      </c>
      <c r="EK5" s="76" t="s">
        <v>91</v>
      </c>
      <c r="EL5" s="76" t="s">
        <v>92</v>
      </c>
      <c r="EM5" s="76" t="s">
        <v>93</v>
      </c>
      <c r="EN5" s="76" t="s">
        <v>89</v>
      </c>
    </row>
    <row r="6" spans="1:144" s="64" customFormat="1">
      <c r="A6" s="65" t="s">
        <v>94</v>
      </c>
      <c r="B6" s="70">
        <f t="shared" ref="B6:W6" si="1">B7</f>
        <v>2023</v>
      </c>
      <c r="C6" s="70">
        <f t="shared" si="1"/>
        <v>303437</v>
      </c>
      <c r="D6" s="70">
        <f t="shared" si="1"/>
        <v>46</v>
      </c>
      <c r="E6" s="70">
        <f t="shared" si="1"/>
        <v>1</v>
      </c>
      <c r="F6" s="70">
        <f t="shared" si="1"/>
        <v>0</v>
      </c>
      <c r="G6" s="70">
        <f t="shared" si="1"/>
        <v>5</v>
      </c>
      <c r="H6" s="70" t="str">
        <f t="shared" si="1"/>
        <v>和歌山県　九度山町</v>
      </c>
      <c r="I6" s="70" t="str">
        <f t="shared" si="1"/>
        <v>法適用</v>
      </c>
      <c r="J6" s="70" t="str">
        <f t="shared" si="1"/>
        <v>水道事業</v>
      </c>
      <c r="K6" s="70" t="str">
        <f t="shared" si="1"/>
        <v>簡易水道事業</v>
      </c>
      <c r="L6" s="70" t="str">
        <f t="shared" si="1"/>
        <v>C3</v>
      </c>
      <c r="M6" s="70" t="str">
        <f t="shared" si="1"/>
        <v>非設置</v>
      </c>
      <c r="N6" s="79" t="str">
        <f t="shared" si="1"/>
        <v>-</v>
      </c>
      <c r="O6" s="79">
        <f t="shared" si="1"/>
        <v>53.31</v>
      </c>
      <c r="P6" s="79">
        <f t="shared" si="1"/>
        <v>96.81</v>
      </c>
      <c r="Q6" s="79">
        <f t="shared" si="1"/>
        <v>3200</v>
      </c>
      <c r="R6" s="79">
        <f t="shared" si="1"/>
        <v>3888</v>
      </c>
      <c r="S6" s="79">
        <f t="shared" si="1"/>
        <v>44.15</v>
      </c>
      <c r="T6" s="79">
        <f t="shared" si="1"/>
        <v>88.06</v>
      </c>
      <c r="U6" s="79">
        <f t="shared" si="1"/>
        <v>3730</v>
      </c>
      <c r="V6" s="79">
        <f t="shared" si="1"/>
        <v>19.149999999999999</v>
      </c>
      <c r="W6" s="79">
        <f t="shared" si="1"/>
        <v>194.78</v>
      </c>
      <c r="X6" s="85" t="str">
        <f t="shared" ref="X6:AG6" si="2">IF(X7="",NA(),X7)</f>
        <v>-</v>
      </c>
      <c r="Y6" s="85" t="str">
        <f t="shared" si="2"/>
        <v>-</v>
      </c>
      <c r="Z6" s="85" t="str">
        <f t="shared" si="2"/>
        <v>-</v>
      </c>
      <c r="AA6" s="85" t="str">
        <f t="shared" si="2"/>
        <v>-</v>
      </c>
      <c r="AB6" s="85">
        <f t="shared" si="2"/>
        <v>114.55</v>
      </c>
      <c r="AC6" s="85" t="str">
        <f t="shared" si="2"/>
        <v>-</v>
      </c>
      <c r="AD6" s="85" t="str">
        <f t="shared" si="2"/>
        <v>-</v>
      </c>
      <c r="AE6" s="85" t="str">
        <f t="shared" si="2"/>
        <v>-</v>
      </c>
      <c r="AF6" s="85" t="str">
        <f t="shared" si="2"/>
        <v>-</v>
      </c>
      <c r="AG6" s="85">
        <f t="shared" si="2"/>
        <v>103.1</v>
      </c>
      <c r="AH6" s="79" t="str">
        <f>IF(AH7="","",IF(AH7="-","【-】","【"&amp;SUBSTITUTE(TEXT(AH7,"#,##0.00"),"-","△")&amp;"】"))</f>
        <v>【103.05】</v>
      </c>
      <c r="AI6" s="85" t="str">
        <f t="shared" ref="AI6:AR6" si="3">IF(AI7="",NA(),AI7)</f>
        <v>-</v>
      </c>
      <c r="AJ6" s="85" t="str">
        <f t="shared" si="3"/>
        <v>-</v>
      </c>
      <c r="AK6" s="85" t="str">
        <f t="shared" si="3"/>
        <v>-</v>
      </c>
      <c r="AL6" s="85" t="str">
        <f t="shared" si="3"/>
        <v>-</v>
      </c>
      <c r="AM6" s="85">
        <f t="shared" si="3"/>
        <v>1.1100000000000001</v>
      </c>
      <c r="AN6" s="85" t="str">
        <f t="shared" si="3"/>
        <v>-</v>
      </c>
      <c r="AO6" s="85" t="str">
        <f t="shared" si="3"/>
        <v>-</v>
      </c>
      <c r="AP6" s="85" t="str">
        <f t="shared" si="3"/>
        <v>-</v>
      </c>
      <c r="AQ6" s="85" t="str">
        <f t="shared" si="3"/>
        <v>-</v>
      </c>
      <c r="AR6" s="85">
        <f t="shared" si="3"/>
        <v>27.32</v>
      </c>
      <c r="AS6" s="79" t="str">
        <f>IF(AS7="","",IF(AS7="-","【-】","【"&amp;SUBSTITUTE(TEXT(AS7,"#,##0.00"),"-","△")&amp;"】"))</f>
        <v>【30.22】</v>
      </c>
      <c r="AT6" s="85" t="str">
        <f t="shared" ref="AT6:BC6" si="4">IF(AT7="",NA(),AT7)</f>
        <v>-</v>
      </c>
      <c r="AU6" s="85" t="str">
        <f t="shared" si="4"/>
        <v>-</v>
      </c>
      <c r="AV6" s="85" t="str">
        <f t="shared" si="4"/>
        <v>-</v>
      </c>
      <c r="AW6" s="85" t="str">
        <f t="shared" si="4"/>
        <v>-</v>
      </c>
      <c r="AX6" s="85">
        <f t="shared" si="4"/>
        <v>66.010000000000005</v>
      </c>
      <c r="AY6" s="85" t="str">
        <f t="shared" si="4"/>
        <v>-</v>
      </c>
      <c r="AZ6" s="85" t="str">
        <f t="shared" si="4"/>
        <v>-</v>
      </c>
      <c r="BA6" s="85" t="str">
        <f t="shared" si="4"/>
        <v>-</v>
      </c>
      <c r="BB6" s="85" t="str">
        <f t="shared" si="4"/>
        <v>-</v>
      </c>
      <c r="BC6" s="85">
        <f t="shared" si="4"/>
        <v>217.55</v>
      </c>
      <c r="BD6" s="79" t="str">
        <f>IF(BD7="","",IF(BD7="-","【-】","【"&amp;SUBSTITUTE(TEXT(BD7,"#,##0.00"),"-","△")&amp;"】"))</f>
        <v>【179.30】</v>
      </c>
      <c r="BE6" s="85" t="str">
        <f t="shared" ref="BE6:BN6" si="5">IF(BE7="",NA(),BE7)</f>
        <v>-</v>
      </c>
      <c r="BF6" s="85" t="str">
        <f t="shared" si="5"/>
        <v>-</v>
      </c>
      <c r="BG6" s="85" t="str">
        <f t="shared" si="5"/>
        <v>-</v>
      </c>
      <c r="BH6" s="85" t="str">
        <f t="shared" si="5"/>
        <v>-</v>
      </c>
      <c r="BI6" s="85">
        <f t="shared" si="5"/>
        <v>1478.8</v>
      </c>
      <c r="BJ6" s="85" t="str">
        <f t="shared" si="5"/>
        <v>-</v>
      </c>
      <c r="BK6" s="85" t="str">
        <f t="shared" si="5"/>
        <v>-</v>
      </c>
      <c r="BL6" s="85" t="str">
        <f t="shared" si="5"/>
        <v>-</v>
      </c>
      <c r="BM6" s="85" t="str">
        <f t="shared" si="5"/>
        <v>-</v>
      </c>
      <c r="BN6" s="85">
        <f t="shared" si="5"/>
        <v>916.17</v>
      </c>
      <c r="BO6" s="79" t="str">
        <f>IF(BO7="","",IF(BO7="-","【-】","【"&amp;SUBSTITUTE(TEXT(BO7,"#,##0.00"),"-","△")&amp;"】"))</f>
        <v>【1,042.45】</v>
      </c>
      <c r="BP6" s="85" t="str">
        <f t="shared" ref="BP6:BY6" si="6">IF(BP7="",NA(),BP7)</f>
        <v>-</v>
      </c>
      <c r="BQ6" s="85" t="str">
        <f t="shared" si="6"/>
        <v>-</v>
      </c>
      <c r="BR6" s="85" t="str">
        <f t="shared" si="6"/>
        <v>-</v>
      </c>
      <c r="BS6" s="85" t="str">
        <f t="shared" si="6"/>
        <v>-</v>
      </c>
      <c r="BT6" s="85">
        <f t="shared" si="6"/>
        <v>48.92</v>
      </c>
      <c r="BU6" s="85" t="str">
        <f t="shared" si="6"/>
        <v>-</v>
      </c>
      <c r="BV6" s="85" t="str">
        <f t="shared" si="6"/>
        <v>-</v>
      </c>
      <c r="BW6" s="85" t="str">
        <f t="shared" si="6"/>
        <v>-</v>
      </c>
      <c r="BX6" s="85" t="str">
        <f t="shared" si="6"/>
        <v>-</v>
      </c>
      <c r="BY6" s="85">
        <f t="shared" si="6"/>
        <v>63.95</v>
      </c>
      <c r="BZ6" s="79" t="str">
        <f>IF(BZ7="","",IF(BZ7="-","【-】","【"&amp;SUBSTITUTE(TEXT(BZ7,"#,##0.00"),"-","△")&amp;"】"))</f>
        <v>【57.74】</v>
      </c>
      <c r="CA6" s="85" t="str">
        <f t="shared" ref="CA6:CJ6" si="7">IF(CA7="",NA(),CA7)</f>
        <v>-</v>
      </c>
      <c r="CB6" s="85" t="str">
        <f t="shared" si="7"/>
        <v>-</v>
      </c>
      <c r="CC6" s="85" t="str">
        <f t="shared" si="7"/>
        <v>-</v>
      </c>
      <c r="CD6" s="85" t="str">
        <f t="shared" si="7"/>
        <v>-</v>
      </c>
      <c r="CE6" s="85">
        <f t="shared" si="7"/>
        <v>243.95</v>
      </c>
      <c r="CF6" s="85" t="str">
        <f t="shared" si="7"/>
        <v>-</v>
      </c>
      <c r="CG6" s="85" t="str">
        <f t="shared" si="7"/>
        <v>-</v>
      </c>
      <c r="CH6" s="85" t="str">
        <f t="shared" si="7"/>
        <v>-</v>
      </c>
      <c r="CI6" s="85" t="str">
        <f t="shared" si="7"/>
        <v>-</v>
      </c>
      <c r="CJ6" s="85">
        <f t="shared" si="7"/>
        <v>263.56</v>
      </c>
      <c r="CK6" s="79" t="str">
        <f>IF(CK7="","",IF(CK7="-","【-】","【"&amp;SUBSTITUTE(TEXT(CK7,"#,##0.00"),"-","△")&amp;"】"))</f>
        <v>【285.48】</v>
      </c>
      <c r="CL6" s="85" t="str">
        <f t="shared" ref="CL6:CU6" si="8">IF(CL7="",NA(),CL7)</f>
        <v>-</v>
      </c>
      <c r="CM6" s="85" t="str">
        <f t="shared" si="8"/>
        <v>-</v>
      </c>
      <c r="CN6" s="85" t="str">
        <f t="shared" si="8"/>
        <v>-</v>
      </c>
      <c r="CO6" s="85" t="str">
        <f t="shared" si="8"/>
        <v>-</v>
      </c>
      <c r="CP6" s="85">
        <f t="shared" si="8"/>
        <v>54.67</v>
      </c>
      <c r="CQ6" s="85" t="str">
        <f t="shared" si="8"/>
        <v>-</v>
      </c>
      <c r="CR6" s="85" t="str">
        <f t="shared" si="8"/>
        <v>-</v>
      </c>
      <c r="CS6" s="85" t="str">
        <f t="shared" si="8"/>
        <v>-</v>
      </c>
      <c r="CT6" s="85" t="str">
        <f t="shared" si="8"/>
        <v>-</v>
      </c>
      <c r="CU6" s="85">
        <f t="shared" si="8"/>
        <v>53.4</v>
      </c>
      <c r="CV6" s="79" t="str">
        <f>IF(CV7="","",IF(CV7="-","【-】","【"&amp;SUBSTITUTE(TEXT(CV7,"#,##0.00"),"-","△")&amp;"】"))</f>
        <v>【53.73】</v>
      </c>
      <c r="CW6" s="85" t="str">
        <f t="shared" ref="CW6:DF6" si="9">IF(CW7="",NA(),CW7)</f>
        <v>-</v>
      </c>
      <c r="CX6" s="85" t="str">
        <f t="shared" si="9"/>
        <v>-</v>
      </c>
      <c r="CY6" s="85" t="str">
        <f t="shared" si="9"/>
        <v>-</v>
      </c>
      <c r="CZ6" s="85" t="str">
        <f t="shared" si="9"/>
        <v>-</v>
      </c>
      <c r="DA6" s="85">
        <f t="shared" si="9"/>
        <v>78.31</v>
      </c>
      <c r="DB6" s="85" t="str">
        <f t="shared" si="9"/>
        <v>-</v>
      </c>
      <c r="DC6" s="85" t="str">
        <f t="shared" si="9"/>
        <v>-</v>
      </c>
      <c r="DD6" s="85" t="str">
        <f t="shared" si="9"/>
        <v>-</v>
      </c>
      <c r="DE6" s="85" t="str">
        <f t="shared" si="9"/>
        <v>-</v>
      </c>
      <c r="DF6" s="85">
        <f t="shared" si="9"/>
        <v>72.53</v>
      </c>
      <c r="DG6" s="79" t="str">
        <f>IF(DG7="","",IF(DG7="-","【-】","【"&amp;SUBSTITUTE(TEXT(DG7,"#,##0.00"),"-","△")&amp;"】"))</f>
        <v>【71.52】</v>
      </c>
      <c r="DH6" s="85" t="str">
        <f t="shared" ref="DH6:DQ6" si="10">IF(DH7="",NA(),DH7)</f>
        <v>-</v>
      </c>
      <c r="DI6" s="85" t="str">
        <f t="shared" si="10"/>
        <v>-</v>
      </c>
      <c r="DJ6" s="85" t="str">
        <f t="shared" si="10"/>
        <v>-</v>
      </c>
      <c r="DK6" s="85" t="str">
        <f t="shared" si="10"/>
        <v>-</v>
      </c>
      <c r="DL6" s="85">
        <f t="shared" si="10"/>
        <v>4.6900000000000004</v>
      </c>
      <c r="DM6" s="85" t="str">
        <f t="shared" si="10"/>
        <v>-</v>
      </c>
      <c r="DN6" s="85" t="str">
        <f t="shared" si="10"/>
        <v>-</v>
      </c>
      <c r="DO6" s="85" t="str">
        <f t="shared" si="10"/>
        <v>-</v>
      </c>
      <c r="DP6" s="85" t="str">
        <f t="shared" si="10"/>
        <v>-</v>
      </c>
      <c r="DQ6" s="85">
        <f t="shared" si="10"/>
        <v>40.46</v>
      </c>
      <c r="DR6" s="79" t="str">
        <f>IF(DR7="","",IF(DR7="-","【-】","【"&amp;SUBSTITUTE(TEXT(DR7,"#,##0.00"),"-","△")&amp;"】"))</f>
        <v>【38.43】</v>
      </c>
      <c r="DS6" s="85" t="str">
        <f t="shared" ref="DS6:EB6" si="11">IF(DS7="",NA(),DS7)</f>
        <v>-</v>
      </c>
      <c r="DT6" s="85" t="str">
        <f t="shared" si="11"/>
        <v>-</v>
      </c>
      <c r="DU6" s="85" t="str">
        <f t="shared" si="11"/>
        <v>-</v>
      </c>
      <c r="DV6" s="85" t="str">
        <f t="shared" si="11"/>
        <v>-</v>
      </c>
      <c r="DW6" s="79">
        <f t="shared" si="11"/>
        <v>0</v>
      </c>
      <c r="DX6" s="85" t="str">
        <f t="shared" si="11"/>
        <v>-</v>
      </c>
      <c r="DY6" s="85" t="str">
        <f t="shared" si="11"/>
        <v>-</v>
      </c>
      <c r="DZ6" s="85" t="str">
        <f t="shared" si="11"/>
        <v>-</v>
      </c>
      <c r="EA6" s="85" t="str">
        <f t="shared" si="11"/>
        <v>-</v>
      </c>
      <c r="EB6" s="85">
        <f t="shared" si="11"/>
        <v>22.77</v>
      </c>
      <c r="EC6" s="79" t="str">
        <f>IF(EC7="","",IF(EC7="-","【-】","【"&amp;SUBSTITUTE(TEXT(EC7,"#,##0.00"),"-","△")&amp;"】"))</f>
        <v>【19.16】</v>
      </c>
      <c r="ED6" s="85" t="str">
        <f t="shared" ref="ED6:EM6" si="12">IF(ED7="",NA(),ED7)</f>
        <v>-</v>
      </c>
      <c r="EE6" s="85" t="str">
        <f t="shared" si="12"/>
        <v>-</v>
      </c>
      <c r="EF6" s="85" t="str">
        <f t="shared" si="12"/>
        <v>-</v>
      </c>
      <c r="EG6" s="85" t="str">
        <f t="shared" si="12"/>
        <v>-</v>
      </c>
      <c r="EH6" s="85">
        <f t="shared" si="12"/>
        <v>0.6</v>
      </c>
      <c r="EI6" s="85" t="str">
        <f t="shared" si="12"/>
        <v>-</v>
      </c>
      <c r="EJ6" s="85" t="str">
        <f t="shared" si="12"/>
        <v>-</v>
      </c>
      <c r="EK6" s="85" t="str">
        <f t="shared" si="12"/>
        <v>-</v>
      </c>
      <c r="EL6" s="85" t="str">
        <f t="shared" si="12"/>
        <v>-</v>
      </c>
      <c r="EM6" s="85">
        <f t="shared" si="12"/>
        <v>0.49</v>
      </c>
      <c r="EN6" s="79" t="str">
        <f>IF(EN7="","",IF(EN7="-","【-】","【"&amp;SUBSTITUTE(TEXT(EN7,"#,##0.00"),"-","△")&amp;"】"))</f>
        <v>【0.49】</v>
      </c>
    </row>
    <row r="7" spans="1:144" s="64" customFormat="1">
      <c r="A7" s="65"/>
      <c r="B7" s="71">
        <v>2023</v>
      </c>
      <c r="C7" s="71">
        <v>303437</v>
      </c>
      <c r="D7" s="71">
        <v>46</v>
      </c>
      <c r="E7" s="71">
        <v>1</v>
      </c>
      <c r="F7" s="71">
        <v>0</v>
      </c>
      <c r="G7" s="71">
        <v>5</v>
      </c>
      <c r="H7" s="71" t="s">
        <v>95</v>
      </c>
      <c r="I7" s="71" t="s">
        <v>96</v>
      </c>
      <c r="J7" s="71" t="s">
        <v>97</v>
      </c>
      <c r="K7" s="71" t="s">
        <v>98</v>
      </c>
      <c r="L7" s="71" t="s">
        <v>22</v>
      </c>
      <c r="M7" s="71" t="s">
        <v>14</v>
      </c>
      <c r="N7" s="80" t="s">
        <v>99</v>
      </c>
      <c r="O7" s="80">
        <v>53.31</v>
      </c>
      <c r="P7" s="80">
        <v>96.81</v>
      </c>
      <c r="Q7" s="80">
        <v>3200</v>
      </c>
      <c r="R7" s="80">
        <v>3888</v>
      </c>
      <c r="S7" s="80">
        <v>44.15</v>
      </c>
      <c r="T7" s="80">
        <v>88.06</v>
      </c>
      <c r="U7" s="80">
        <v>3730</v>
      </c>
      <c r="V7" s="80">
        <v>19.149999999999999</v>
      </c>
      <c r="W7" s="80">
        <v>194.78</v>
      </c>
      <c r="X7" s="80" t="s">
        <v>99</v>
      </c>
      <c r="Y7" s="80" t="s">
        <v>99</v>
      </c>
      <c r="Z7" s="80" t="s">
        <v>99</v>
      </c>
      <c r="AA7" s="80" t="s">
        <v>99</v>
      </c>
      <c r="AB7" s="80">
        <v>114.55</v>
      </c>
      <c r="AC7" s="80" t="s">
        <v>99</v>
      </c>
      <c r="AD7" s="80" t="s">
        <v>99</v>
      </c>
      <c r="AE7" s="80" t="s">
        <v>99</v>
      </c>
      <c r="AF7" s="80" t="s">
        <v>99</v>
      </c>
      <c r="AG7" s="80">
        <v>103.1</v>
      </c>
      <c r="AH7" s="80">
        <v>103.05</v>
      </c>
      <c r="AI7" s="80" t="s">
        <v>99</v>
      </c>
      <c r="AJ7" s="80" t="s">
        <v>99</v>
      </c>
      <c r="AK7" s="80" t="s">
        <v>99</v>
      </c>
      <c r="AL7" s="80" t="s">
        <v>99</v>
      </c>
      <c r="AM7" s="80">
        <v>1.1100000000000001</v>
      </c>
      <c r="AN7" s="80" t="s">
        <v>99</v>
      </c>
      <c r="AO7" s="80" t="s">
        <v>99</v>
      </c>
      <c r="AP7" s="80" t="s">
        <v>99</v>
      </c>
      <c r="AQ7" s="80" t="s">
        <v>99</v>
      </c>
      <c r="AR7" s="80">
        <v>27.32</v>
      </c>
      <c r="AS7" s="80">
        <v>30.22</v>
      </c>
      <c r="AT7" s="80" t="s">
        <v>99</v>
      </c>
      <c r="AU7" s="80" t="s">
        <v>99</v>
      </c>
      <c r="AV7" s="80" t="s">
        <v>99</v>
      </c>
      <c r="AW7" s="80" t="s">
        <v>99</v>
      </c>
      <c r="AX7" s="80">
        <v>66.010000000000005</v>
      </c>
      <c r="AY7" s="80" t="s">
        <v>99</v>
      </c>
      <c r="AZ7" s="80" t="s">
        <v>99</v>
      </c>
      <c r="BA7" s="80" t="s">
        <v>99</v>
      </c>
      <c r="BB7" s="80" t="s">
        <v>99</v>
      </c>
      <c r="BC7" s="80">
        <v>217.55</v>
      </c>
      <c r="BD7" s="80">
        <v>179.3</v>
      </c>
      <c r="BE7" s="80" t="s">
        <v>99</v>
      </c>
      <c r="BF7" s="80" t="s">
        <v>99</v>
      </c>
      <c r="BG7" s="80" t="s">
        <v>99</v>
      </c>
      <c r="BH7" s="80" t="s">
        <v>99</v>
      </c>
      <c r="BI7" s="80">
        <v>1478.8</v>
      </c>
      <c r="BJ7" s="80" t="s">
        <v>99</v>
      </c>
      <c r="BK7" s="80" t="s">
        <v>99</v>
      </c>
      <c r="BL7" s="80" t="s">
        <v>99</v>
      </c>
      <c r="BM7" s="80" t="s">
        <v>99</v>
      </c>
      <c r="BN7" s="80">
        <v>916.17</v>
      </c>
      <c r="BO7" s="80">
        <v>1042.45</v>
      </c>
      <c r="BP7" s="80" t="s">
        <v>99</v>
      </c>
      <c r="BQ7" s="80" t="s">
        <v>99</v>
      </c>
      <c r="BR7" s="80" t="s">
        <v>99</v>
      </c>
      <c r="BS7" s="80" t="s">
        <v>99</v>
      </c>
      <c r="BT7" s="80">
        <v>48.92</v>
      </c>
      <c r="BU7" s="80" t="s">
        <v>99</v>
      </c>
      <c r="BV7" s="80" t="s">
        <v>99</v>
      </c>
      <c r="BW7" s="80" t="s">
        <v>99</v>
      </c>
      <c r="BX7" s="80" t="s">
        <v>99</v>
      </c>
      <c r="BY7" s="80">
        <v>63.95</v>
      </c>
      <c r="BZ7" s="80">
        <v>57.74</v>
      </c>
      <c r="CA7" s="80" t="s">
        <v>99</v>
      </c>
      <c r="CB7" s="80" t="s">
        <v>99</v>
      </c>
      <c r="CC7" s="80" t="s">
        <v>99</v>
      </c>
      <c r="CD7" s="80" t="s">
        <v>99</v>
      </c>
      <c r="CE7" s="80">
        <v>243.95</v>
      </c>
      <c r="CF7" s="80" t="s">
        <v>99</v>
      </c>
      <c r="CG7" s="80" t="s">
        <v>99</v>
      </c>
      <c r="CH7" s="80" t="s">
        <v>99</v>
      </c>
      <c r="CI7" s="80" t="s">
        <v>99</v>
      </c>
      <c r="CJ7" s="80">
        <v>263.56</v>
      </c>
      <c r="CK7" s="80">
        <v>285.48</v>
      </c>
      <c r="CL7" s="80" t="s">
        <v>99</v>
      </c>
      <c r="CM7" s="80" t="s">
        <v>99</v>
      </c>
      <c r="CN7" s="80" t="s">
        <v>99</v>
      </c>
      <c r="CO7" s="80" t="s">
        <v>99</v>
      </c>
      <c r="CP7" s="80">
        <v>54.67</v>
      </c>
      <c r="CQ7" s="80" t="s">
        <v>99</v>
      </c>
      <c r="CR7" s="80" t="s">
        <v>99</v>
      </c>
      <c r="CS7" s="80" t="s">
        <v>99</v>
      </c>
      <c r="CT7" s="80" t="s">
        <v>99</v>
      </c>
      <c r="CU7" s="80">
        <v>53.4</v>
      </c>
      <c r="CV7" s="80">
        <v>53.73</v>
      </c>
      <c r="CW7" s="80" t="s">
        <v>99</v>
      </c>
      <c r="CX7" s="80" t="s">
        <v>99</v>
      </c>
      <c r="CY7" s="80" t="s">
        <v>99</v>
      </c>
      <c r="CZ7" s="80" t="s">
        <v>99</v>
      </c>
      <c r="DA7" s="80">
        <v>78.31</v>
      </c>
      <c r="DB7" s="80" t="s">
        <v>99</v>
      </c>
      <c r="DC7" s="80" t="s">
        <v>99</v>
      </c>
      <c r="DD7" s="80" t="s">
        <v>99</v>
      </c>
      <c r="DE7" s="80" t="s">
        <v>99</v>
      </c>
      <c r="DF7" s="80">
        <v>72.53</v>
      </c>
      <c r="DG7" s="80">
        <v>71.52</v>
      </c>
      <c r="DH7" s="80" t="s">
        <v>99</v>
      </c>
      <c r="DI7" s="80" t="s">
        <v>99</v>
      </c>
      <c r="DJ7" s="80" t="s">
        <v>99</v>
      </c>
      <c r="DK7" s="80" t="s">
        <v>99</v>
      </c>
      <c r="DL7" s="80">
        <v>4.6900000000000004</v>
      </c>
      <c r="DM7" s="80" t="s">
        <v>99</v>
      </c>
      <c r="DN7" s="80" t="s">
        <v>99</v>
      </c>
      <c r="DO7" s="80" t="s">
        <v>99</v>
      </c>
      <c r="DP7" s="80" t="s">
        <v>99</v>
      </c>
      <c r="DQ7" s="80">
        <v>40.46</v>
      </c>
      <c r="DR7" s="80">
        <v>38.43</v>
      </c>
      <c r="DS7" s="80" t="s">
        <v>99</v>
      </c>
      <c r="DT7" s="80" t="s">
        <v>99</v>
      </c>
      <c r="DU7" s="80" t="s">
        <v>99</v>
      </c>
      <c r="DV7" s="80" t="s">
        <v>99</v>
      </c>
      <c r="DW7" s="80">
        <v>0</v>
      </c>
      <c r="DX7" s="80" t="s">
        <v>99</v>
      </c>
      <c r="DY7" s="80" t="s">
        <v>99</v>
      </c>
      <c r="DZ7" s="80" t="s">
        <v>99</v>
      </c>
      <c r="EA7" s="80" t="s">
        <v>99</v>
      </c>
      <c r="EB7" s="80">
        <v>22.77</v>
      </c>
      <c r="EC7" s="80">
        <v>19.16</v>
      </c>
      <c r="ED7" s="80" t="s">
        <v>99</v>
      </c>
      <c r="EE7" s="80" t="s">
        <v>99</v>
      </c>
      <c r="EF7" s="80" t="s">
        <v>99</v>
      </c>
      <c r="EG7" s="80" t="s">
        <v>99</v>
      </c>
      <c r="EH7" s="80">
        <v>0.6</v>
      </c>
      <c r="EI7" s="80" t="s">
        <v>99</v>
      </c>
      <c r="EJ7" s="80" t="s">
        <v>99</v>
      </c>
      <c r="EK7" s="80" t="s">
        <v>99</v>
      </c>
      <c r="EL7" s="80" t="s">
        <v>99</v>
      </c>
      <c r="EM7" s="80">
        <v>0.49</v>
      </c>
      <c r="EN7" s="80">
        <v>0.49</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52</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2025-01-24T06:52:44Z</dcterms:created>
  <dcterms:modified xsi:type="dcterms:W3CDTF">2025-02-06T07:03:37Z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5.0.2.0</vt:lpwstr>
    </vt:vector>
  </property>
  <property fmtid="{DCFEDD21-7773-49B2-8022-6FC58DB5260B}" pid="3" name="LastSavedVersion">
    <vt:lpwstr>5.0.2.0</vt:lpwstr>
  </property>
  <property fmtid="{DCFEDD21-7773-49B2-8022-6FC58DB5260B}" pid="4" name="LastSavedDate">
    <vt:filetime>2025-02-06T07:03:37Z</vt:filetime>
  </property>
</Properties>
</file>